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oberdoer\Desktop\Seminarii_metodologie\Metodologia versiunea scurta\Metodologia finala trimisa la MM\"/>
    </mc:Choice>
  </mc:AlternateContent>
  <bookViews>
    <workbookView xWindow="0" yWindow="0" windowWidth="20520" windowHeight="9330" tabRatio="1000" activeTab="2"/>
  </bookViews>
  <sheets>
    <sheet name="Tarif oferta" sheetId="12" r:id="rId1"/>
    <sheet name="Tarif act_modif" sheetId="20" r:id="rId2"/>
    <sheet name="Tarife distincte" sheetId="13" r:id="rId3"/>
    <sheet name="Sinteza tarife distincte" sheetId="19" r:id="rId4"/>
  </sheets>
  <calcPr calcId="162913" concurrentCalc="0"/>
</workbook>
</file>

<file path=xl/calcChain.xml><?xml version="1.0" encoding="utf-8"?>
<calcChain xmlns="http://schemas.openxmlformats.org/spreadsheetml/2006/main">
  <c r="D99" i="13" l="1"/>
  <c r="D88" i="13"/>
  <c r="D65" i="13"/>
  <c r="D96" i="13"/>
  <c r="D91" i="13"/>
  <c r="D94" i="13"/>
  <c r="D93" i="13"/>
  <c r="G6" i="12"/>
  <c r="M58" i="13"/>
  <c r="N58" i="13"/>
  <c r="F65" i="13"/>
  <c r="D89" i="13"/>
  <c r="D97" i="13"/>
  <c r="D61" i="13"/>
  <c r="D62" i="13"/>
  <c r="F62" i="13"/>
  <c r="F61" i="13"/>
  <c r="F69" i="13"/>
  <c r="F71" i="13"/>
  <c r="F74" i="13"/>
  <c r="G74" i="13"/>
  <c r="G76" i="13"/>
  <c r="G77" i="13"/>
  <c r="G78" i="13"/>
  <c r="C23" i="19"/>
  <c r="J63" i="13"/>
  <c r="L63" i="13"/>
  <c r="L69" i="13"/>
  <c r="L71" i="13"/>
  <c r="L74" i="13"/>
  <c r="M74" i="13"/>
  <c r="M76" i="13"/>
  <c r="M77" i="13"/>
  <c r="M78" i="13"/>
  <c r="C22" i="19"/>
  <c r="B23" i="19"/>
  <c r="B22" i="19"/>
  <c r="I74" i="13"/>
  <c r="I76" i="13"/>
  <c r="I79" i="13"/>
  <c r="I80" i="13"/>
  <c r="I81" i="13"/>
  <c r="E15" i="19"/>
  <c r="H74" i="13"/>
  <c r="H76" i="13"/>
  <c r="H79" i="13"/>
  <c r="H80" i="13"/>
  <c r="H81" i="13"/>
  <c r="D15" i="19"/>
  <c r="C15" i="19"/>
  <c r="B15" i="19"/>
  <c r="O74" i="13"/>
  <c r="O76" i="13"/>
  <c r="O79" i="13"/>
  <c r="O80" i="13"/>
  <c r="O81" i="13"/>
  <c r="E14" i="19"/>
  <c r="N74" i="13"/>
  <c r="N76" i="13"/>
  <c r="N79" i="13"/>
  <c r="N80" i="13"/>
  <c r="N81" i="13"/>
  <c r="D14" i="19"/>
  <c r="C14" i="19"/>
  <c r="B14" i="19"/>
  <c r="D7" i="19"/>
  <c r="B7" i="19"/>
  <c r="D6" i="19"/>
  <c r="B6" i="19"/>
  <c r="O77" i="13"/>
  <c r="M73" i="13"/>
  <c r="O73" i="13"/>
  <c r="M72" i="13"/>
  <c r="O72" i="13"/>
  <c r="M71" i="13"/>
  <c r="O71" i="13"/>
  <c r="M70" i="13"/>
  <c r="O70" i="13"/>
  <c r="M69" i="13"/>
  <c r="O69" i="13"/>
  <c r="M66" i="13"/>
  <c r="O66" i="13"/>
  <c r="M63" i="13"/>
  <c r="O63" i="13"/>
  <c r="O58" i="13"/>
  <c r="M51" i="13"/>
  <c r="O51" i="13"/>
  <c r="M48" i="13"/>
  <c r="O48" i="13"/>
  <c r="M43" i="13"/>
  <c r="O43" i="13"/>
  <c r="M39" i="13"/>
  <c r="O39" i="13"/>
  <c r="M36" i="13"/>
  <c r="O36" i="13"/>
  <c r="M35" i="13"/>
  <c r="O35" i="13"/>
  <c r="M31" i="13"/>
  <c r="O31" i="13"/>
  <c r="M28" i="13"/>
  <c r="O28" i="13"/>
  <c r="M25" i="13"/>
  <c r="O25" i="13"/>
  <c r="M22" i="13"/>
  <c r="O22" i="13"/>
  <c r="M17" i="13"/>
  <c r="O17" i="13"/>
  <c r="M15" i="13"/>
  <c r="O15" i="13"/>
  <c r="M8" i="13"/>
  <c r="O8" i="13"/>
  <c r="M7" i="13"/>
  <c r="O7" i="13"/>
  <c r="N73" i="13"/>
  <c r="N72" i="13"/>
  <c r="N71" i="13"/>
  <c r="N70" i="13"/>
  <c r="N69" i="13"/>
  <c r="N66" i="13"/>
  <c r="N63" i="13"/>
  <c r="N51" i="13"/>
  <c r="N48" i="13"/>
  <c r="N43" i="13"/>
  <c r="N39" i="13"/>
  <c r="N36" i="13"/>
  <c r="N35" i="13"/>
  <c r="N31" i="13"/>
  <c r="N28" i="13"/>
  <c r="N25" i="13"/>
  <c r="N22" i="13"/>
  <c r="N17" i="13"/>
  <c r="N15" i="13"/>
  <c r="N8" i="13"/>
  <c r="N7" i="13"/>
  <c r="O78" i="13"/>
  <c r="N77" i="13"/>
  <c r="N78" i="13"/>
  <c r="L10" i="13"/>
  <c r="L75" i="13"/>
  <c r="L67" i="13"/>
  <c r="L68" i="13"/>
  <c r="L66" i="13"/>
  <c r="L59" i="13"/>
  <c r="L60" i="13"/>
  <c r="L58" i="13"/>
  <c r="L52" i="13"/>
  <c r="L53" i="13"/>
  <c r="L55" i="13"/>
  <c r="L56" i="13"/>
  <c r="L57" i="13"/>
  <c r="L51" i="13"/>
  <c r="L49" i="13"/>
  <c r="L50" i="13"/>
  <c r="L48" i="13"/>
  <c r="L11" i="13"/>
  <c r="L12" i="13"/>
  <c r="L13" i="13"/>
  <c r="L14" i="13"/>
  <c r="L8" i="13"/>
  <c r="L16" i="13"/>
  <c r="L15" i="13"/>
  <c r="L18" i="13"/>
  <c r="L19" i="13"/>
  <c r="L20" i="13"/>
  <c r="L21" i="13"/>
  <c r="L17" i="13"/>
  <c r="L23" i="13"/>
  <c r="L24" i="13"/>
  <c r="L22" i="13"/>
  <c r="L26" i="13"/>
  <c r="L27" i="13"/>
  <c r="L25" i="13"/>
  <c r="L29" i="13"/>
  <c r="L30" i="13"/>
  <c r="L28" i="13"/>
  <c r="L32" i="13"/>
  <c r="L33" i="13"/>
  <c r="L34" i="13"/>
  <c r="L31" i="13"/>
  <c r="L37" i="13"/>
  <c r="L38" i="13"/>
  <c r="L36" i="13"/>
  <c r="L40" i="13"/>
  <c r="L41" i="13"/>
  <c r="L42" i="13"/>
  <c r="L39" i="13"/>
  <c r="L44" i="13"/>
  <c r="L45" i="13"/>
  <c r="L46" i="13"/>
  <c r="L47" i="13"/>
  <c r="L43" i="13"/>
  <c r="L7" i="13"/>
  <c r="L70" i="13"/>
  <c r="L72" i="13"/>
  <c r="L73" i="13"/>
  <c r="D64" i="13"/>
  <c r="F64" i="13"/>
  <c r="G73" i="13"/>
  <c r="I73" i="13"/>
  <c r="G72" i="13"/>
  <c r="I72" i="13"/>
  <c r="G71" i="13"/>
  <c r="I71" i="13"/>
  <c r="G70" i="13"/>
  <c r="I70" i="13"/>
  <c r="G69" i="13"/>
  <c r="I69" i="13"/>
  <c r="G66" i="13"/>
  <c r="I66" i="13"/>
  <c r="G65" i="13"/>
  <c r="I65" i="13"/>
  <c r="G64" i="13"/>
  <c r="I64" i="13"/>
  <c r="G63" i="13"/>
  <c r="I63" i="13"/>
  <c r="G61" i="13"/>
  <c r="I61" i="13"/>
  <c r="G58" i="13"/>
  <c r="I58" i="13"/>
  <c r="G51" i="13"/>
  <c r="I51" i="13"/>
  <c r="G48" i="13"/>
  <c r="I48" i="13"/>
  <c r="G43" i="13"/>
  <c r="I43" i="13"/>
  <c r="G39" i="13"/>
  <c r="I39" i="13"/>
  <c r="G36" i="13"/>
  <c r="I36" i="13"/>
  <c r="G35" i="13"/>
  <c r="I35" i="13"/>
  <c r="G31" i="13"/>
  <c r="I31" i="13"/>
  <c r="G28" i="13"/>
  <c r="I28" i="13"/>
  <c r="G25" i="13"/>
  <c r="I25" i="13"/>
  <c r="G22" i="13"/>
  <c r="I22" i="13"/>
  <c r="G17" i="13"/>
  <c r="I17" i="13"/>
  <c r="G15" i="13"/>
  <c r="I15" i="13"/>
  <c r="G8" i="13"/>
  <c r="I8" i="13"/>
  <c r="G7" i="13"/>
  <c r="I7" i="13"/>
  <c r="H73" i="13"/>
  <c r="H72" i="13"/>
  <c r="H71" i="13"/>
  <c r="H70" i="13"/>
  <c r="H69" i="13"/>
  <c r="H66" i="13"/>
  <c r="H65" i="13"/>
  <c r="H64" i="13"/>
  <c r="H63" i="13"/>
  <c r="H61" i="13"/>
  <c r="H58" i="13"/>
  <c r="H51" i="13"/>
  <c r="H48" i="13"/>
  <c r="H43" i="13"/>
  <c r="H39" i="13"/>
  <c r="H36" i="13"/>
  <c r="H35" i="13"/>
  <c r="H31" i="13"/>
  <c r="H28" i="13"/>
  <c r="H25" i="13"/>
  <c r="H22" i="13"/>
  <c r="H17" i="13"/>
  <c r="H15" i="13"/>
  <c r="H8" i="13"/>
  <c r="H7" i="13"/>
  <c r="H6" i="20"/>
  <c r="F67" i="13"/>
  <c r="F68" i="13"/>
  <c r="F66" i="13"/>
  <c r="F63" i="13"/>
  <c r="E62" i="13"/>
  <c r="F59" i="13"/>
  <c r="F60" i="13"/>
  <c r="F58" i="13"/>
  <c r="F52" i="13"/>
  <c r="F53" i="13"/>
  <c r="F55" i="13"/>
  <c r="F56" i="13"/>
  <c r="F57" i="13"/>
  <c r="F51" i="13"/>
  <c r="F49" i="13"/>
  <c r="F50" i="13"/>
  <c r="F48" i="13"/>
  <c r="F9" i="13"/>
  <c r="F11" i="13"/>
  <c r="F12" i="13"/>
  <c r="F13" i="13"/>
  <c r="F14" i="13"/>
  <c r="F8" i="13"/>
  <c r="F16" i="13"/>
  <c r="F15" i="13"/>
  <c r="F18" i="13"/>
  <c r="F19" i="13"/>
  <c r="F20" i="13"/>
  <c r="F21" i="13"/>
  <c r="F17" i="13"/>
  <c r="F23" i="13"/>
  <c r="F24" i="13"/>
  <c r="F22" i="13"/>
  <c r="F26" i="13"/>
  <c r="F27" i="13"/>
  <c r="F25" i="13"/>
  <c r="F29" i="13"/>
  <c r="F30" i="13"/>
  <c r="F28" i="13"/>
  <c r="F32" i="13"/>
  <c r="F33" i="13"/>
  <c r="F34" i="13"/>
  <c r="F31" i="13"/>
  <c r="F37" i="13"/>
  <c r="F38" i="13"/>
  <c r="F36" i="13"/>
  <c r="F40" i="13"/>
  <c r="F41" i="13"/>
  <c r="F42" i="13"/>
  <c r="F39" i="13"/>
  <c r="F44" i="13"/>
  <c r="F45" i="13"/>
  <c r="F46" i="13"/>
  <c r="F47" i="13"/>
  <c r="F43" i="13"/>
  <c r="F7" i="13"/>
  <c r="F70" i="13"/>
  <c r="F72" i="13"/>
  <c r="F73" i="13"/>
  <c r="I77" i="13"/>
  <c r="I78" i="13"/>
  <c r="H77" i="13"/>
  <c r="H78" i="13"/>
  <c r="I73" i="20"/>
  <c r="I75" i="20"/>
  <c r="I78" i="20"/>
  <c r="I79" i="20"/>
  <c r="I80" i="20"/>
  <c r="H73" i="20"/>
  <c r="H75" i="20"/>
  <c r="H78" i="20"/>
  <c r="H79" i="20"/>
  <c r="H80" i="20"/>
  <c r="I76" i="20"/>
  <c r="I77" i="20"/>
  <c r="H76" i="20"/>
  <c r="H77" i="20"/>
  <c r="I72" i="20"/>
  <c r="H72" i="20"/>
  <c r="I71" i="20"/>
  <c r="H71" i="20"/>
  <c r="I70" i="20"/>
  <c r="H70" i="20"/>
  <c r="I69" i="20"/>
  <c r="H69" i="20"/>
  <c r="I68" i="20"/>
  <c r="H68" i="20"/>
  <c r="I65" i="20"/>
  <c r="H65" i="20"/>
  <c r="I64" i="20"/>
  <c r="H64" i="20"/>
  <c r="I63" i="20"/>
  <c r="H63" i="20"/>
  <c r="I62" i="20"/>
  <c r="H62" i="20"/>
  <c r="I60" i="20"/>
  <c r="H60" i="20"/>
  <c r="I57" i="20"/>
  <c r="H57" i="20"/>
  <c r="I50" i="20"/>
  <c r="H50" i="20"/>
  <c r="I47" i="20"/>
  <c r="H47" i="20"/>
  <c r="I42" i="20"/>
  <c r="H42" i="20"/>
  <c r="I38" i="20"/>
  <c r="H38" i="20"/>
  <c r="I35" i="20"/>
  <c r="H35" i="20"/>
  <c r="I34" i="20"/>
  <c r="H34" i="20"/>
  <c r="I30" i="20"/>
  <c r="H30" i="20"/>
  <c r="I27" i="20"/>
  <c r="H27" i="20"/>
  <c r="I24" i="20"/>
  <c r="H24" i="20"/>
  <c r="I21" i="20"/>
  <c r="H21" i="20"/>
  <c r="I16" i="20"/>
  <c r="H16" i="20"/>
  <c r="I14" i="20"/>
  <c r="H14" i="20"/>
  <c r="I7" i="20"/>
  <c r="H7" i="20"/>
  <c r="I6" i="20"/>
  <c r="I73" i="12"/>
  <c r="I72" i="12"/>
  <c r="I71" i="12"/>
  <c r="I70" i="12"/>
  <c r="I69" i="12"/>
  <c r="I68" i="12"/>
  <c r="I65" i="12"/>
  <c r="I64" i="12"/>
  <c r="I63" i="12"/>
  <c r="I62" i="12"/>
  <c r="I60" i="12"/>
  <c r="I57" i="12"/>
  <c r="I50" i="12"/>
  <c r="I47" i="12"/>
  <c r="I42" i="12"/>
  <c r="I38" i="12"/>
  <c r="I35" i="12"/>
  <c r="I34" i="12"/>
  <c r="I30" i="12"/>
  <c r="I27" i="12"/>
  <c r="I24" i="12"/>
  <c r="I21" i="12"/>
  <c r="I16" i="12"/>
  <c r="I14" i="12"/>
  <c r="I7" i="12"/>
  <c r="I6" i="12"/>
  <c r="H75" i="12"/>
  <c r="H73" i="12"/>
  <c r="H72" i="12"/>
  <c r="H71" i="12"/>
  <c r="H70" i="12"/>
  <c r="H69" i="12"/>
  <c r="H68" i="12"/>
  <c r="H65" i="12"/>
  <c r="H64" i="12"/>
  <c r="H63" i="12"/>
  <c r="H62" i="12"/>
  <c r="H60" i="12"/>
  <c r="H57" i="12"/>
  <c r="H50" i="12"/>
  <c r="H47" i="12"/>
  <c r="H42" i="12"/>
  <c r="H38" i="12"/>
  <c r="H35" i="12"/>
  <c r="H34" i="12"/>
  <c r="H30" i="12"/>
  <c r="H27" i="12"/>
  <c r="H24" i="12"/>
  <c r="H21" i="12"/>
  <c r="H16" i="12"/>
  <c r="H14" i="12"/>
  <c r="H7" i="12"/>
  <c r="H6" i="12"/>
  <c r="D64" i="20"/>
  <c r="D60" i="20"/>
  <c r="F66" i="20"/>
  <c r="F67" i="20"/>
  <c r="F65" i="20"/>
  <c r="F64" i="20"/>
  <c r="F63" i="20"/>
  <c r="F62" i="20"/>
  <c r="F60" i="20"/>
  <c r="F58" i="20"/>
  <c r="F59" i="20"/>
  <c r="F57" i="20"/>
  <c r="F51" i="20"/>
  <c r="F52" i="20"/>
  <c r="F54" i="20"/>
  <c r="F55" i="20"/>
  <c r="F56" i="20"/>
  <c r="F50" i="20"/>
  <c r="F48" i="20"/>
  <c r="F49" i="20"/>
  <c r="F47" i="20"/>
  <c r="F8" i="20"/>
  <c r="F9" i="20"/>
  <c r="F10" i="20"/>
  <c r="F11" i="20"/>
  <c r="F12" i="20"/>
  <c r="F13" i="20"/>
  <c r="F7" i="20"/>
  <c r="F15" i="20"/>
  <c r="F14" i="20"/>
  <c r="F17" i="20"/>
  <c r="F18" i="20"/>
  <c r="F19" i="20"/>
  <c r="F20" i="20"/>
  <c r="F16" i="20"/>
  <c r="F22" i="20"/>
  <c r="F23" i="20"/>
  <c r="F21" i="20"/>
  <c r="F25" i="20"/>
  <c r="F26" i="20"/>
  <c r="F24" i="20"/>
  <c r="F28" i="20"/>
  <c r="F29" i="20"/>
  <c r="F27" i="20"/>
  <c r="F31" i="20"/>
  <c r="F32" i="20"/>
  <c r="F33" i="20"/>
  <c r="F30" i="20"/>
  <c r="F36" i="20"/>
  <c r="F37" i="20"/>
  <c r="F35" i="20"/>
  <c r="F39" i="20"/>
  <c r="F40" i="20"/>
  <c r="F41" i="20"/>
  <c r="F38" i="20"/>
  <c r="F43" i="20"/>
  <c r="F44" i="20"/>
  <c r="F45" i="20"/>
  <c r="F46" i="20"/>
  <c r="F42" i="20"/>
  <c r="F6" i="20"/>
  <c r="F68" i="20"/>
  <c r="F69" i="20"/>
  <c r="F70" i="20"/>
  <c r="F71" i="20"/>
  <c r="F72" i="20"/>
  <c r="F73" i="20"/>
  <c r="G73" i="20"/>
  <c r="G75" i="20"/>
  <c r="G76" i="20"/>
  <c r="G77" i="20"/>
  <c r="F74" i="20"/>
  <c r="G72" i="20"/>
  <c r="G71" i="20"/>
  <c r="G70" i="20"/>
  <c r="G69" i="20"/>
  <c r="G68" i="20"/>
  <c r="G65" i="20"/>
  <c r="G64" i="20"/>
  <c r="G63" i="20"/>
  <c r="G62" i="20"/>
  <c r="G60" i="20"/>
  <c r="G57" i="20"/>
  <c r="G50" i="20"/>
  <c r="G47" i="20"/>
  <c r="G42" i="20"/>
  <c r="G38" i="20"/>
  <c r="G35" i="20"/>
  <c r="G34" i="20"/>
  <c r="G30" i="20"/>
  <c r="G27" i="20"/>
  <c r="G24" i="20"/>
  <c r="G21" i="20"/>
  <c r="G16" i="20"/>
  <c r="G14" i="20"/>
  <c r="G7" i="20"/>
  <c r="G6" i="20"/>
  <c r="I75" i="12"/>
  <c r="I78" i="12"/>
  <c r="I79" i="12"/>
  <c r="I80" i="12"/>
  <c r="I76" i="12"/>
  <c r="I77" i="12"/>
  <c r="G73" i="12"/>
  <c r="G72" i="12"/>
  <c r="G71" i="12"/>
  <c r="G70" i="12"/>
  <c r="G69" i="12"/>
  <c r="G68" i="12"/>
  <c r="G65" i="12"/>
  <c r="G64" i="12"/>
  <c r="G63" i="12"/>
  <c r="G62" i="12"/>
  <c r="G60" i="12"/>
  <c r="G57" i="12"/>
  <c r="G50" i="12"/>
  <c r="G47" i="12"/>
  <c r="G42" i="12"/>
  <c r="G38" i="12"/>
  <c r="G35" i="12"/>
  <c r="G34" i="12"/>
  <c r="G30" i="12"/>
  <c r="G27" i="12"/>
  <c r="G24" i="12"/>
  <c r="G21" i="12"/>
  <c r="G16" i="12"/>
  <c r="G14" i="12"/>
  <c r="G7" i="12"/>
  <c r="E16" i="19"/>
  <c r="D16" i="19"/>
  <c r="C16" i="19"/>
  <c r="B16" i="19"/>
  <c r="F75" i="13"/>
  <c r="F66" i="12"/>
  <c r="F67" i="12"/>
  <c r="F65" i="12"/>
  <c r="F64" i="12"/>
  <c r="F63" i="12"/>
  <c r="F62" i="12"/>
  <c r="F60" i="12"/>
  <c r="F58" i="12"/>
  <c r="F59" i="12"/>
  <c r="F57" i="12"/>
  <c r="F51" i="12"/>
  <c r="F52" i="12"/>
  <c r="F54" i="12"/>
  <c r="F55" i="12"/>
  <c r="F56" i="12"/>
  <c r="F50" i="12"/>
  <c r="F48" i="12"/>
  <c r="F49" i="12"/>
  <c r="F47" i="12"/>
  <c r="F8" i="12"/>
  <c r="F9" i="12"/>
  <c r="F10" i="12"/>
  <c r="F11" i="12"/>
  <c r="F12" i="12"/>
  <c r="F13" i="12"/>
  <c r="F7" i="12"/>
  <c r="F15" i="12"/>
  <c r="F14" i="12"/>
  <c r="F17" i="12"/>
  <c r="F18" i="12"/>
  <c r="F19" i="12"/>
  <c r="F20" i="12"/>
  <c r="F16" i="12"/>
  <c r="F22" i="12"/>
  <c r="F23" i="12"/>
  <c r="F21" i="12"/>
  <c r="F25" i="12"/>
  <c r="F26" i="12"/>
  <c r="F24" i="12"/>
  <c r="F28" i="12"/>
  <c r="F29" i="12"/>
  <c r="F27" i="12"/>
  <c r="F31" i="12"/>
  <c r="F32" i="12"/>
  <c r="F33" i="12"/>
  <c r="F30" i="12"/>
  <c r="F36" i="12"/>
  <c r="F37" i="12"/>
  <c r="F35" i="12"/>
  <c r="F39" i="12"/>
  <c r="F40" i="12"/>
  <c r="F41" i="12"/>
  <c r="F38" i="12"/>
  <c r="F43" i="12"/>
  <c r="F44" i="12"/>
  <c r="F45" i="12"/>
  <c r="F46" i="12"/>
  <c r="F42" i="12"/>
  <c r="F6" i="12"/>
  <c r="F68" i="12"/>
  <c r="F69" i="12"/>
  <c r="F70" i="12"/>
  <c r="F71" i="12"/>
  <c r="F72" i="12"/>
  <c r="F73" i="12"/>
  <c r="H78" i="12"/>
  <c r="H79" i="12"/>
  <c r="H80" i="12"/>
  <c r="H76" i="12"/>
  <c r="H77" i="12"/>
  <c r="G75" i="12"/>
  <c r="G76" i="12"/>
  <c r="G77" i="12"/>
  <c r="F74" i="12"/>
</calcChain>
</file>

<file path=xl/comments1.xml><?xml version="1.0" encoding="utf-8"?>
<comments xmlns="http://schemas.openxmlformats.org/spreadsheetml/2006/main">
  <authors>
    <author>OBERDÖRFER Alina</author>
  </authors>
  <commentList>
    <comment ref="D6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Se completeaza numai in cazul in care </t>
        </r>
        <r>
          <rPr>
            <b/>
            <sz val="9"/>
            <color indexed="81"/>
            <rFont val="Tahoma"/>
            <family val="2"/>
          </rPr>
          <t xml:space="preserve">deseurile reziduale sunt transmise la o statie de sortare </t>
        </r>
        <r>
          <rPr>
            <sz val="9"/>
            <color indexed="81"/>
            <rFont val="Tahoma"/>
            <family val="2"/>
          </rPr>
          <t xml:space="preserve">autorizata pentru deseuri colectate in amestec
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Se completeaza numai in cazul in care </t>
        </r>
        <r>
          <rPr>
            <b/>
            <sz val="9"/>
            <color indexed="81"/>
            <rFont val="Tahoma"/>
            <family val="2"/>
          </rPr>
          <t xml:space="preserve">deseurile reziduale sunt transmise la o statie de sortare </t>
        </r>
        <r>
          <rPr>
            <sz val="9"/>
            <color indexed="81"/>
            <rFont val="Tahoma"/>
            <family val="2"/>
          </rPr>
          <t xml:space="preserve">autorizata pentru deseuri colectate in amestec
</t>
        </r>
      </text>
    </comment>
  </commentList>
</comments>
</file>

<file path=xl/comments2.xml><?xml version="1.0" encoding="utf-8"?>
<comments xmlns="http://schemas.openxmlformats.org/spreadsheetml/2006/main">
  <authors>
    <author>OBERDÖRFER Alina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Tarif/taxa aprobat si incasat de operator, respectiv UAT
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Tarif/taxa aprobat si incasat de operator, respectiv UAT 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 aprobat si facturat
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</rPr>
          <t>OBERDÖRFER Alina:</t>
        </r>
        <r>
          <rPr>
            <sz val="9"/>
            <color indexed="81"/>
            <rFont val="Tahoma"/>
            <family val="2"/>
          </rPr>
          <t xml:space="preserve">
Tarif aprobat si facturat</t>
        </r>
      </text>
    </comment>
  </commentList>
</comments>
</file>

<file path=xl/sharedStrings.xml><?xml version="1.0" encoding="utf-8"?>
<sst xmlns="http://schemas.openxmlformats.org/spreadsheetml/2006/main" count="368" uniqueCount="159">
  <si>
    <r>
      <rPr>
        <b/>
        <sz val="11"/>
        <rFont val="Arial"/>
        <family val="2"/>
      </rPr>
      <t>Specificaţie</t>
    </r>
  </si>
  <si>
    <r>
      <rPr>
        <b/>
        <sz val="11"/>
        <rFont val="Arial"/>
        <family val="2"/>
      </rPr>
      <t>1</t>
    </r>
  </si>
  <si>
    <r>
      <rPr>
        <b/>
        <sz val="11"/>
        <rFont val="Arial"/>
        <family val="2"/>
      </rPr>
      <t>Cheltuieli materiale, din care:</t>
    </r>
  </si>
  <si>
    <r>
      <rPr>
        <sz val="11"/>
        <rFont val="Arial"/>
        <family val="2"/>
      </rPr>
      <t>1.1</t>
    </r>
  </si>
  <si>
    <r>
      <rPr>
        <sz val="11"/>
        <rFont val="Arial"/>
        <family val="2"/>
      </rPr>
      <t>Combustibil şi lubrifianţi</t>
    </r>
  </si>
  <si>
    <r>
      <rPr>
        <sz val="11"/>
        <rFont val="Arial"/>
        <family val="2"/>
      </rPr>
      <t>1.2</t>
    </r>
  </si>
  <si>
    <r>
      <rPr>
        <sz val="11"/>
        <rFont val="Arial"/>
        <family val="2"/>
      </rPr>
      <t>Energie electrică tehnologica</t>
    </r>
  </si>
  <si>
    <r>
      <rPr>
        <sz val="11"/>
        <rFont val="Arial"/>
        <family val="2"/>
      </rPr>
      <t>1.3</t>
    </r>
  </si>
  <si>
    <r>
      <rPr>
        <sz val="11"/>
        <rFont val="Arial"/>
        <family val="2"/>
      </rPr>
      <t>Piese de schimb, utilaje</t>
    </r>
  </si>
  <si>
    <r>
      <rPr>
        <sz val="11"/>
        <rFont val="Arial"/>
        <family val="2"/>
      </rPr>
      <t>1.4</t>
    </r>
  </si>
  <si>
    <r>
      <rPr>
        <sz val="11"/>
        <rFont val="Arial"/>
        <family val="2"/>
      </rPr>
      <t>Materii prime şi materiale consumabile</t>
    </r>
  </si>
  <si>
    <r>
      <rPr>
        <sz val="11"/>
        <rFont val="Arial"/>
        <family val="2"/>
      </rPr>
      <t>1.5</t>
    </r>
  </si>
  <si>
    <r>
      <rPr>
        <sz val="11"/>
        <rFont val="Arial"/>
        <family val="2"/>
      </rPr>
      <t>Echipament de lucru şi protecţia muncii</t>
    </r>
  </si>
  <si>
    <r>
      <rPr>
        <sz val="11"/>
        <rFont val="Arial"/>
        <family val="2"/>
      </rPr>
      <t>1.6</t>
    </r>
  </si>
  <si>
    <r>
      <rPr>
        <sz val="11"/>
        <rFont val="Arial"/>
        <family val="2"/>
      </rPr>
      <t>Reparaţii</t>
    </r>
  </si>
  <si>
    <r>
      <rPr>
        <sz val="11"/>
        <rFont val="Arial"/>
        <family val="2"/>
      </rPr>
      <t>1.7</t>
    </r>
  </si>
  <si>
    <r>
      <rPr>
        <sz val="11"/>
        <rFont val="Arial"/>
        <family val="2"/>
      </rPr>
      <t>Amortizarea utilajelor si mijloacelor de transport</t>
    </r>
  </si>
  <si>
    <r>
      <rPr>
        <sz val="11"/>
        <rFont val="Arial"/>
        <family val="2"/>
      </rPr>
      <t>1.8</t>
    </r>
  </si>
  <si>
    <r>
      <rPr>
        <sz val="11"/>
        <rFont val="Arial"/>
        <family val="2"/>
      </rPr>
      <t>Redeventa</t>
    </r>
  </si>
  <si>
    <r>
      <rPr>
        <sz val="11"/>
        <rFont val="Arial"/>
        <family val="2"/>
      </rPr>
      <t>1.9</t>
    </r>
  </si>
  <si>
    <r>
      <rPr>
        <sz val="11"/>
        <rFont val="Arial"/>
        <family val="2"/>
      </rPr>
      <t>Cheltuieli cu protecţia mediului</t>
    </r>
  </si>
  <si>
    <r>
      <rPr>
        <sz val="11"/>
        <rFont val="Arial"/>
        <family val="2"/>
      </rPr>
      <t>1.10</t>
    </r>
  </si>
  <si>
    <r>
      <rPr>
        <sz val="11"/>
        <rFont val="Arial"/>
        <family val="2"/>
      </rPr>
      <t>Alte servicii executate de terţi</t>
    </r>
  </si>
  <si>
    <r>
      <rPr>
        <sz val="11"/>
        <rFont val="Arial"/>
        <family val="2"/>
      </rPr>
      <t>1.11</t>
    </r>
  </si>
  <si>
    <r>
      <rPr>
        <sz val="11"/>
        <rFont val="Arial"/>
        <family val="2"/>
      </rPr>
      <t>Alte cheltuieli materiale</t>
    </r>
  </si>
  <si>
    <r>
      <rPr>
        <b/>
        <sz val="11"/>
        <rFont val="Arial"/>
        <family val="2"/>
      </rPr>
      <t>2</t>
    </r>
  </si>
  <si>
    <r>
      <rPr>
        <b/>
        <sz val="11"/>
        <rFont val="Arial"/>
        <family val="2"/>
      </rPr>
      <t>Cheltuieli cu munca vie</t>
    </r>
  </si>
  <si>
    <r>
      <rPr>
        <b/>
        <sz val="11"/>
        <rFont val="Arial"/>
        <family val="2"/>
      </rPr>
      <t>3</t>
    </r>
  </si>
  <si>
    <r>
      <rPr>
        <b/>
        <sz val="11"/>
        <rFont val="Arial"/>
        <family val="2"/>
      </rPr>
      <t>Taxe, licenţe</t>
    </r>
  </si>
  <si>
    <r>
      <rPr>
        <b/>
        <sz val="11"/>
        <rFont val="Arial"/>
        <family val="2"/>
      </rPr>
      <t>4</t>
    </r>
  </si>
  <si>
    <r>
      <rPr>
        <b/>
        <sz val="11"/>
        <rFont val="Arial"/>
        <family val="2"/>
      </rPr>
      <t>Cheltuieli cu închirierea utilajelor</t>
    </r>
  </si>
  <si>
    <t>Cheltuieli cu sortarea</t>
  </si>
  <si>
    <r>
      <rPr>
        <b/>
        <sz val="11"/>
        <rFont val="Arial"/>
        <family val="2"/>
      </rPr>
      <t>7</t>
    </r>
  </si>
  <si>
    <r>
      <rPr>
        <b/>
        <sz val="11"/>
        <rFont val="Arial"/>
        <family val="2"/>
      </rPr>
      <t>Alte cheltuieli</t>
    </r>
  </si>
  <si>
    <r>
      <rPr>
        <b/>
        <sz val="11"/>
        <rFont val="Arial"/>
        <family val="2"/>
      </rPr>
      <t>A</t>
    </r>
  </si>
  <si>
    <r>
      <rPr>
        <b/>
        <sz val="11"/>
        <rFont val="Arial"/>
        <family val="2"/>
      </rPr>
      <t>Cheltuieli de exploatare (1+2+3+4+5+6+7)</t>
    </r>
  </si>
  <si>
    <r>
      <rPr>
        <b/>
        <sz val="11"/>
        <rFont val="Arial"/>
        <family val="2"/>
      </rPr>
      <t>B</t>
    </r>
  </si>
  <si>
    <r>
      <rPr>
        <b/>
        <sz val="11"/>
        <rFont val="Arial"/>
        <family val="2"/>
      </rPr>
      <t>Cheltuieli financiare</t>
    </r>
  </si>
  <si>
    <r>
      <rPr>
        <b/>
        <sz val="11"/>
        <rFont val="Arial"/>
        <family val="2"/>
      </rPr>
      <t>Cheltuieli totale (A+B)</t>
    </r>
  </si>
  <si>
    <r>
      <rPr>
        <b/>
        <sz val="11"/>
        <rFont val="Arial"/>
        <family val="2"/>
      </rPr>
      <t>II</t>
    </r>
  </si>
  <si>
    <r>
      <rPr>
        <b/>
        <sz val="11"/>
        <rFont val="Arial"/>
        <family val="2"/>
      </rPr>
      <t>Profit</t>
    </r>
  </si>
  <si>
    <r>
      <rPr>
        <b/>
        <sz val="11"/>
        <rFont val="Arial"/>
        <family val="2"/>
      </rPr>
      <t>III</t>
    </r>
  </si>
  <si>
    <r>
      <rPr>
        <b/>
        <sz val="11"/>
        <rFont val="Arial"/>
        <family val="2"/>
      </rPr>
      <t>Cota de dezvoltare</t>
    </r>
  </si>
  <si>
    <r>
      <rPr>
        <b/>
        <sz val="11"/>
        <rFont val="Arial"/>
        <family val="2"/>
      </rPr>
      <t>IV</t>
    </r>
  </si>
  <si>
    <r>
      <rPr>
        <b/>
        <sz val="11"/>
        <rFont val="Arial"/>
        <family val="2"/>
      </rPr>
      <t>V</t>
    </r>
  </si>
  <si>
    <r>
      <rPr>
        <b/>
        <sz val="11"/>
        <rFont val="Arial"/>
        <family val="2"/>
      </rPr>
      <t>Cantitate programată</t>
    </r>
  </si>
  <si>
    <r>
      <rPr>
        <b/>
        <sz val="11"/>
        <rFont val="Arial"/>
        <family val="2"/>
      </rPr>
      <t>VI</t>
    </r>
  </si>
  <si>
    <r>
      <rPr>
        <b/>
        <sz val="11"/>
        <rFont val="Arial"/>
        <family val="2"/>
      </rPr>
      <t>VII</t>
    </r>
  </si>
  <si>
    <r>
      <rPr>
        <b/>
        <sz val="11"/>
        <rFont val="Arial"/>
        <family val="2"/>
      </rPr>
      <t>TVA</t>
    </r>
  </si>
  <si>
    <r>
      <rPr>
        <b/>
        <sz val="11"/>
        <rFont val="Arial"/>
        <family val="2"/>
      </rPr>
      <t>VIII</t>
    </r>
  </si>
  <si>
    <r>
      <rPr>
        <b/>
        <sz val="11"/>
        <rFont val="Arial"/>
        <family val="2"/>
      </rPr>
      <t>Venituri obţinute din activitatea de salubrizare (l+ll+lll)</t>
    </r>
  </si>
  <si>
    <t>Detalieri fundamentare categorie de cost</t>
  </si>
  <si>
    <t>Cantitatea totala de deseuri menajere generate in mediul rural</t>
  </si>
  <si>
    <t>Tarif pe an, exclusiv TVA (IV:V)</t>
  </si>
  <si>
    <t>Tarif pe an, inclusiv TVA</t>
  </si>
  <si>
    <t xml:space="preserve">Tarif pe luna, exclusiv TVA </t>
  </si>
  <si>
    <t>Tarif pe luna, inclusiv TVA</t>
  </si>
  <si>
    <t>TVA</t>
  </si>
  <si>
    <t>persoane</t>
  </si>
  <si>
    <t>tone/an</t>
  </si>
  <si>
    <t>lei/tona</t>
  </si>
  <si>
    <t>Contributia pentru economia circulara 2019</t>
  </si>
  <si>
    <t>Numar unitati</t>
  </si>
  <si>
    <t>Cost pe unitate (lei/unitate)</t>
  </si>
  <si>
    <t>I</t>
  </si>
  <si>
    <t>Cantitatea totala de deseuri menajere generate in mediul urban</t>
  </si>
  <si>
    <t>masini colectare deseuri reziduale</t>
  </si>
  <si>
    <t>masini colectare deseuri reciclabile</t>
  </si>
  <si>
    <t>autospeciala spalare containere</t>
  </si>
  <si>
    <t>Hook lift</t>
  </si>
  <si>
    <t>Alti lubrifianti</t>
  </si>
  <si>
    <t>Schimb filtre si ulei</t>
  </si>
  <si>
    <t>anvelope</t>
  </si>
  <si>
    <t>acumulatori</t>
  </si>
  <si>
    <t>Piese de schimb, utilaje</t>
  </si>
  <si>
    <t xml:space="preserve">Tipizate, foi parcurs, birotice, consumabile auto speciale </t>
  </si>
  <si>
    <t>Informarea si constientizarea populatiei privind colectarea separata a deseurilor</t>
  </si>
  <si>
    <t>Paza</t>
  </si>
  <si>
    <t>Eliminarea deseurilor periculoase</t>
  </si>
  <si>
    <t>ITP</t>
  </si>
  <si>
    <t>Impozit primarie</t>
  </si>
  <si>
    <t>Copie conforma</t>
  </si>
  <si>
    <t>Taxa de drum + Rovigneta</t>
  </si>
  <si>
    <t>RCA</t>
  </si>
  <si>
    <t>Programat anual (lei)</t>
  </si>
  <si>
    <t>Cost unitar (lei/tona)</t>
  </si>
  <si>
    <t>Populatia urbana a ariei deservite</t>
  </si>
  <si>
    <t>Cheltuieli cu compostarea</t>
  </si>
  <si>
    <t>Cheltuieli cu tratarea mecano-biologica</t>
  </si>
  <si>
    <t>Cheltuieli cu depozitarea*</t>
  </si>
  <si>
    <t>Contributia pentru economia circulara*</t>
  </si>
  <si>
    <t>Cheltuieli cu sortarea**</t>
  </si>
  <si>
    <r>
      <t xml:space="preserve">Programat anual </t>
    </r>
    <r>
      <rPr>
        <b/>
        <sz val="12"/>
        <color rgb="FF0070C0"/>
        <rFont val="Calibri"/>
        <family val="2"/>
        <scheme val="minor"/>
      </rPr>
      <t>deseuri reziduale si biodeseuri</t>
    </r>
    <r>
      <rPr>
        <b/>
        <sz val="12"/>
        <color theme="1"/>
        <rFont val="Calibri"/>
        <family val="2"/>
        <scheme val="minor"/>
      </rPr>
      <t xml:space="preserve"> (lei/an)</t>
    </r>
  </si>
  <si>
    <r>
      <t xml:space="preserve">Programat anual </t>
    </r>
    <r>
      <rPr>
        <b/>
        <sz val="12"/>
        <color rgb="FF0070C0"/>
        <rFont val="Calibri"/>
        <family val="2"/>
        <scheme val="minor"/>
      </rPr>
      <t xml:space="preserve">deseuri reciclabile </t>
    </r>
    <r>
      <rPr>
        <b/>
        <sz val="12"/>
        <color theme="1"/>
        <rFont val="Calibri"/>
        <family val="2"/>
        <scheme val="minor"/>
      </rPr>
      <t>(lei/an)</t>
    </r>
  </si>
  <si>
    <t>Cantitatea de deseuri menajere reziduale si biodeseuri colectate in mediul urban</t>
  </si>
  <si>
    <t>Cantitatea de deseuri menajere reziduale colectate in mediul urban</t>
  </si>
  <si>
    <t>Cantitatea de deseuri menajere reciclabile colectate in mediul urban</t>
  </si>
  <si>
    <t>Cantitatea totala de deseuri similare generate in aria deservita</t>
  </si>
  <si>
    <t>Mediul urban</t>
  </si>
  <si>
    <t>Mediul rural</t>
  </si>
  <si>
    <t>* Se refera numai la cantitatile trimise direct la depozitare, fara tratare, in cazul in care aria deservita nu exista instalatie de tratare mecano-biologica in operare</t>
  </si>
  <si>
    <t>Se completeaza sau, dupa caz, se modifica, numai celulele marcate cu galben! Celulele  marcate cu gri si alb fie nu se completeaza, fie contin formule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</si>
  <si>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menajere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</si>
  <si>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similare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</si>
  <si>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t>Tarif (lei/tona fara TVA)</t>
  </si>
  <si>
    <t>Tarif (lei/tona cu TVA)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</si>
  <si>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menajere reciclabile</t>
    </r>
    <r>
      <rPr>
        <sz val="12"/>
        <color theme="1"/>
        <rFont val="Calibri"/>
        <family val="2"/>
        <scheme val="minor"/>
      </rPr>
      <t xml:space="preserve"> prevazute la art. 17 (1) a) din Legea 211/2011 privind regimul deseurilor cu modificarile si completarile ulterioare</t>
    </r>
  </si>
  <si>
    <t>Cantitatea de biodeseuri colectate separat in mediul urban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</si>
  <si>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menajere si similare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reciclabile </t>
    </r>
    <r>
      <rPr>
        <sz val="12"/>
        <color theme="1"/>
        <rFont val="Calibri"/>
        <family val="2"/>
        <scheme val="minor"/>
      </rPr>
      <t xml:space="preserve">(prevazute la art. 17 (1) a) din Legea 211/2011 privind regimul deseurilor cu modificarile si completarile ulterioare) </t>
    </r>
  </si>
  <si>
    <t xml:space="preserve">Total gestionarea deseurilor menajere </t>
  </si>
  <si>
    <t>Cheltuieli cu compostarea**</t>
  </si>
  <si>
    <t>Cheltuieli cu tratarea mecano-biologica**</t>
  </si>
  <si>
    <t>* Se refera numai la cantitatile trimise direct la depozitare, fara tratare, in cazul in care in aria deservita nu exista instalatie de tratare mecano-biologica in operare</t>
  </si>
  <si>
    <t>NU</t>
  </si>
  <si>
    <t>Exista instalatie de tratare mecano-biologica in aria deservita?</t>
  </si>
  <si>
    <t>se alege DA sau NU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</si>
  <si>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similare reciclabile</t>
    </r>
    <r>
      <rPr>
        <sz val="12"/>
        <color theme="1"/>
        <rFont val="Calibri"/>
        <family val="2"/>
        <scheme val="minor"/>
      </rPr>
      <t xml:space="preserve"> prevazute la art. 17 (1) a) din Legea 211/2011 privind regimul deseurilor cu modificarile si completarile ulterioare</t>
    </r>
  </si>
  <si>
    <t>Tarif (lei/tona)</t>
  </si>
  <si>
    <t>fara TVA</t>
  </si>
  <si>
    <t>cu TVA</t>
  </si>
  <si>
    <t>Tarife distincte pentru deseuri menajere si similare (incepand cu 1 ianuarie 2019)</t>
  </si>
  <si>
    <t>Populatia rural a ariei deservite</t>
  </si>
  <si>
    <r>
      <t xml:space="preserve">Cost unitar </t>
    </r>
    <r>
      <rPr>
        <b/>
        <sz val="11"/>
        <color rgb="FF00B050"/>
        <rFont val="Arial"/>
        <family val="2"/>
      </rPr>
      <t>mediul urban</t>
    </r>
    <r>
      <rPr>
        <b/>
        <sz val="11"/>
        <rFont val="Arial"/>
        <family val="2"/>
      </rPr>
      <t xml:space="preserve"> (lei/persoana)</t>
    </r>
  </si>
  <si>
    <r>
      <t xml:space="preserve">Cost unitar </t>
    </r>
    <r>
      <rPr>
        <b/>
        <sz val="11"/>
        <color rgb="FF00B050"/>
        <rFont val="Arial"/>
        <family val="2"/>
      </rPr>
      <t>mediul rural</t>
    </r>
    <r>
      <rPr>
        <b/>
        <sz val="11"/>
        <rFont val="Arial"/>
        <family val="2"/>
      </rPr>
      <t xml:space="preserve"> (lei/persoana)</t>
    </r>
  </si>
  <si>
    <r>
      <t>Cost unitar</t>
    </r>
    <r>
      <rPr>
        <b/>
        <sz val="11"/>
        <color rgb="FF00B050"/>
        <rFont val="Arial"/>
        <family val="2"/>
      </rPr>
      <t xml:space="preserve"> mediul rural </t>
    </r>
    <r>
      <rPr>
        <b/>
        <sz val="11"/>
        <rFont val="Arial"/>
        <family val="2"/>
      </rPr>
      <t>(lei/persoana)</t>
    </r>
  </si>
  <si>
    <t xml:space="preserve">Numar unitati </t>
  </si>
  <si>
    <r>
      <t xml:space="preserve">Cost unitar </t>
    </r>
    <r>
      <rPr>
        <b/>
        <sz val="12"/>
        <color rgb="FF0070C0"/>
        <rFont val="Calibri"/>
        <family val="2"/>
        <scheme val="minor"/>
      </rPr>
      <t>deseuri reciclabile menajere</t>
    </r>
    <r>
      <rPr>
        <b/>
        <sz val="12"/>
        <color rgb="FF00B050"/>
        <rFont val="Calibri"/>
        <family val="2"/>
        <scheme val="minor"/>
      </rPr>
      <t xml:space="preserve"> in mediul urban</t>
    </r>
    <r>
      <rPr>
        <b/>
        <sz val="12"/>
        <color theme="1"/>
        <rFont val="Calibri"/>
        <family val="2"/>
        <scheme val="minor"/>
      </rPr>
      <t xml:space="preserve"> (lei/pesoana)</t>
    </r>
  </si>
  <si>
    <r>
      <t xml:space="preserve">Cost unitar </t>
    </r>
    <r>
      <rPr>
        <b/>
        <sz val="12"/>
        <color rgb="FF0070C0"/>
        <rFont val="Calibri"/>
        <family val="2"/>
        <scheme val="minor"/>
      </rPr>
      <t>deseuri reciclabile</t>
    </r>
    <r>
      <rPr>
        <b/>
        <sz val="12"/>
        <color theme="1"/>
        <rFont val="Calibri"/>
        <family val="2"/>
        <scheme val="minor"/>
      </rPr>
      <t xml:space="preserve"> menajere</t>
    </r>
    <r>
      <rPr>
        <b/>
        <sz val="12"/>
        <color rgb="FF00B050"/>
        <rFont val="Calibri"/>
        <family val="2"/>
        <scheme val="minor"/>
      </rPr>
      <t xml:space="preserve"> in mediul rural</t>
    </r>
    <r>
      <rPr>
        <b/>
        <sz val="12"/>
        <color theme="1"/>
        <rFont val="Calibri"/>
        <family val="2"/>
        <scheme val="minor"/>
      </rPr>
      <t xml:space="preserve"> (lei/pesoana)</t>
    </r>
  </si>
  <si>
    <r>
      <t>Cost unitar</t>
    </r>
    <r>
      <rPr>
        <b/>
        <sz val="12"/>
        <color rgb="FF0070C0"/>
        <rFont val="Calibri"/>
        <family val="2"/>
        <scheme val="minor"/>
      </rPr>
      <t xml:space="preserve"> deseuri reziduale si biodeseuri menajere </t>
    </r>
    <r>
      <rPr>
        <b/>
        <sz val="12"/>
        <color rgb="FF00B050"/>
        <rFont val="Calibri"/>
        <family val="2"/>
        <scheme val="minor"/>
      </rPr>
      <t>in mediul urban</t>
    </r>
    <r>
      <rPr>
        <b/>
        <sz val="12"/>
        <color theme="1"/>
        <rFont val="Calibri"/>
        <family val="2"/>
        <scheme val="minor"/>
      </rPr>
      <t xml:space="preserve"> (lei/pesoana)</t>
    </r>
  </si>
  <si>
    <r>
      <t>Cost unitar</t>
    </r>
    <r>
      <rPr>
        <b/>
        <sz val="12"/>
        <color rgb="FF0070C0"/>
        <rFont val="Calibri"/>
        <family val="2"/>
        <scheme val="minor"/>
      </rPr>
      <t xml:space="preserve"> deseuri reziduale si biodeseuri menajere </t>
    </r>
    <r>
      <rPr>
        <b/>
        <sz val="12"/>
        <color rgb="FF00B050"/>
        <rFont val="Calibri"/>
        <family val="2"/>
        <scheme val="minor"/>
      </rPr>
      <t>in mediul rural</t>
    </r>
    <r>
      <rPr>
        <b/>
        <sz val="12"/>
        <color theme="1"/>
        <rFont val="Calibri"/>
        <family val="2"/>
        <scheme val="minor"/>
      </rPr>
      <t xml:space="preserve"> (lei/pesoana)</t>
    </r>
  </si>
  <si>
    <r>
      <t xml:space="preserve">Cost unitar </t>
    </r>
    <r>
      <rPr>
        <b/>
        <sz val="12"/>
        <color rgb="FF0070C0"/>
        <rFont val="Calibri"/>
        <family val="2"/>
        <scheme val="minor"/>
      </rPr>
      <t>deseuri reziduale si biodeseuri</t>
    </r>
    <r>
      <rPr>
        <b/>
        <sz val="12"/>
        <color theme="1"/>
        <rFont val="Calibri"/>
        <family val="2"/>
        <scheme val="minor"/>
      </rPr>
      <t xml:space="preserve">  menajere si similare (lei/tona)</t>
    </r>
  </si>
  <si>
    <r>
      <t xml:space="preserve">Cost unitar </t>
    </r>
    <r>
      <rPr>
        <b/>
        <sz val="12"/>
        <color rgb="FF0070C0"/>
        <rFont val="Calibri"/>
        <family val="2"/>
        <scheme val="minor"/>
      </rPr>
      <t xml:space="preserve">deseuri reciclabile </t>
    </r>
    <r>
      <rPr>
        <b/>
        <sz val="12"/>
        <rFont val="Calibri"/>
        <family val="2"/>
        <scheme val="minor"/>
      </rPr>
      <t xml:space="preserve">menajere si similare </t>
    </r>
    <r>
      <rPr>
        <b/>
        <sz val="12"/>
        <color theme="1"/>
        <rFont val="Calibri"/>
        <family val="2"/>
        <scheme val="minor"/>
      </rPr>
      <t>(lei/tona)</t>
    </r>
  </si>
  <si>
    <r>
      <t xml:space="preserve">Cantitatea totala de deseuri menajere generate in </t>
    </r>
    <r>
      <rPr>
        <b/>
        <sz val="12"/>
        <color theme="1"/>
        <rFont val="Calibri"/>
        <family val="2"/>
        <scheme val="minor"/>
      </rPr>
      <t>mediul urban</t>
    </r>
  </si>
  <si>
    <r>
      <t xml:space="preserve">Cantitatea totala de deseuri menajere generate in </t>
    </r>
    <r>
      <rPr>
        <b/>
        <sz val="12"/>
        <color theme="1"/>
        <rFont val="Calibri"/>
        <family val="2"/>
        <scheme val="minor"/>
      </rPr>
      <t>mediul rural</t>
    </r>
  </si>
  <si>
    <t>Cantitatea de deseuri menajere reziduale colectate in mediul rural</t>
  </si>
  <si>
    <t>Cantitatea de deseuri menajere reciclabile colectate in mediul rural</t>
  </si>
  <si>
    <t>Colectare deseuri reziduale si biodeseurilor din deseuri menajere si similare</t>
  </si>
  <si>
    <t>Colectare separata deseuri reciclabile menajere si similare</t>
  </si>
  <si>
    <r>
      <t xml:space="preserve">Cantitatea totala de </t>
    </r>
    <r>
      <rPr>
        <b/>
        <sz val="12"/>
        <color theme="1"/>
        <rFont val="Calibri"/>
        <family val="2"/>
        <scheme val="minor"/>
      </rPr>
      <t>deseuri similare generate</t>
    </r>
    <r>
      <rPr>
        <sz val="12"/>
        <color theme="1"/>
        <rFont val="Calibri"/>
        <family val="2"/>
        <scheme val="minor"/>
      </rPr>
      <t xml:space="preserve"> in aria deservita</t>
    </r>
  </si>
  <si>
    <t xml:space="preserve">Cantitatea de deseuri similare reziduale si biodeseuri </t>
  </si>
  <si>
    <t>Cantitatea de deseuri similare reziduale colectate in mediul urban</t>
  </si>
  <si>
    <t>Cantitatea de biodeseuri similare colectate separat</t>
  </si>
  <si>
    <t>Cantitatea de deseuri similare reciclabile colectate separat</t>
  </si>
  <si>
    <r>
      <t>Populatia</t>
    </r>
    <r>
      <rPr>
        <b/>
        <sz val="12"/>
        <color theme="1"/>
        <rFont val="Calibri"/>
        <family val="2"/>
        <scheme val="minor"/>
      </rPr>
      <t xml:space="preserve"> urbana</t>
    </r>
    <r>
      <rPr>
        <sz val="12"/>
        <color theme="1"/>
        <rFont val="Calibri"/>
        <family val="2"/>
        <scheme val="minor"/>
      </rPr>
      <t xml:space="preserve"> a ariei deservite</t>
    </r>
  </si>
  <si>
    <r>
      <t>Populatia</t>
    </r>
    <r>
      <rPr>
        <b/>
        <sz val="12"/>
        <color theme="1"/>
        <rFont val="Calibri"/>
        <family val="2"/>
        <scheme val="minor"/>
      </rPr>
      <t xml:space="preserve"> rurala</t>
    </r>
    <r>
      <rPr>
        <sz val="12"/>
        <color theme="1"/>
        <rFont val="Calibri"/>
        <family val="2"/>
        <scheme val="minor"/>
      </rPr>
      <t xml:space="preserve"> a ariei deservite</t>
    </r>
  </si>
  <si>
    <t>conform prevederilor caietului de sarcini</t>
  </si>
  <si>
    <t>Tarife distincte aprobate pentru activitatile desfasurate de operatorii de salubrizare incepand cu 1 ianuarie 2019</t>
  </si>
  <si>
    <t>Tarife aprobate pentru utilizatori non-casnici (agenti economici si institutii ) incepand cu 1 ianuarie 2019</t>
  </si>
  <si>
    <t>Tarif/taxa utilizatori casnici (populatia) incepand cu 1 ianuarie 2019</t>
  </si>
  <si>
    <r>
      <t xml:space="preserve">Gestionarea </t>
    </r>
    <r>
      <rPr>
        <b/>
        <sz val="12"/>
        <color theme="1"/>
        <rFont val="Calibri"/>
        <family val="2"/>
        <scheme val="minor"/>
      </rPr>
      <t>deseurilor menajere si similare reziduale si a biodeseurilor</t>
    </r>
    <r>
      <rPr>
        <sz val="12"/>
        <color theme="1"/>
        <rFont val="Calibri"/>
        <family val="2"/>
        <scheme val="minor"/>
      </rPr>
      <t xml:space="preserve"> (alte deseuri decat cele prevazute la art. 17 (1) a) din Legea 211/2011 privind regimul deseurilor cu modificarile si completarile ulterioare)</t>
    </r>
  </si>
  <si>
    <t>Tarif/taxa (lei/persoana si luna fara TVA)</t>
  </si>
  <si>
    <t>Tarif/taxa (lei/persoana si luna cu TVA)</t>
  </si>
  <si>
    <t>** Costurile pe unitate (tarife - lei/tona) includ si valoarea aferenta contributiei pentru economia circulara calculata pe baza indicatorilor de performanta. A se vedea  Anexa 3 - Tarife distincte_taxa_operatorii platiti de UAT, foile aferente tarifelor pentru operarea instalatiilor</t>
  </si>
  <si>
    <r>
      <t>ponderea deseurilor reciclabile colectate separat 12%= 30% (des reciciclab din des menajere)*40% (ind performanta);</t>
    </r>
    <r>
      <rPr>
        <sz val="12"/>
        <color theme="1"/>
        <rFont val="Calibri"/>
        <family val="2"/>
        <scheme val="minor"/>
      </rPr>
      <t xml:space="preserve"> procentul se modifica incand cu anul 2020 corespunzator cu modificarea indicatorului de performanta</t>
    </r>
  </si>
  <si>
    <r>
      <t xml:space="preserve">ponderea deseurilor reziduale din total deseuri colectate 88%;  </t>
    </r>
    <r>
      <rPr>
        <sz val="12"/>
        <color theme="1"/>
        <rFont val="Calibri"/>
        <family val="2"/>
        <scheme val="minor"/>
      </rPr>
      <t>procentul se modifica incand cu anul 2020 corespunzator cu modificarea indicatorului de performanta</t>
    </r>
  </si>
  <si>
    <t>incepand cu anul 2020 valoarea va fi 80</t>
  </si>
  <si>
    <r>
      <t xml:space="preserve">Fundamentare tarif deseuri menajere si similare - </t>
    </r>
    <r>
      <rPr>
        <b/>
        <u/>
        <sz val="14"/>
        <color theme="1"/>
        <rFont val="Calibri"/>
        <family val="2"/>
        <scheme val="minor"/>
      </rPr>
      <t xml:space="preserve">Varianta ofertata </t>
    </r>
    <r>
      <rPr>
        <b/>
        <i/>
        <sz val="14"/>
        <color rgb="FFFF0000"/>
        <rFont val="Calibri"/>
        <family val="2"/>
        <scheme val="minor"/>
      </rPr>
      <t>(se completeaza doar in cazul in care serviciul este deja delegat)</t>
    </r>
  </si>
  <si>
    <r>
      <t xml:space="preserve">Ultima fundamentare aprobata pentru actualizarea/modificarea tarifului pentru deseuri menajere si similare </t>
    </r>
    <r>
      <rPr>
        <b/>
        <i/>
        <sz val="14"/>
        <color rgb="FFFF0000"/>
        <rFont val="Calibri"/>
        <family val="2"/>
        <scheme val="minor"/>
      </rPr>
      <t>(se completeaza doar in cazul in care serviciul este deja delegat)</t>
    </r>
  </si>
  <si>
    <t>Optiune recomandata pentru contractele noi de delegare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</si>
</sst>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R_O_N_-;\-* #,##0.00\ _R_O_N_-;_-* &quot;-&quot;??\ _R_O_N_-;_-@_-"/>
  </numFmts>
  <fonts count="2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2"/>
      <name val="Calibri"/>
      <family val="2"/>
      <scheme val="minor"/>
    </font>
    <font>
      <b/>
      <i/>
      <sz val="12"/>
      <color theme="3" tint="0.3999755851924192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rgb="FFFF0000"/>
      <name val="Calibri"/>
      <family val="2"/>
      <scheme val="minor"/>
    </font>
    <font>
      <b/>
      <sz val="11"/>
      <color rgb="FF00B050"/>
      <name val="Arial"/>
      <family val="2"/>
    </font>
    <font>
      <b/>
      <sz val="12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theme="3" tint="0.39997558519241921"/>
      </bottom>
      <diagonal/>
    </border>
    <border>
      <left style="medium">
        <color auto="1"/>
      </left>
      <right style="medium">
        <color auto="1"/>
      </right>
      <top style="medium">
        <color theme="3" tint="0.39997558519241921"/>
      </top>
      <bottom style="medium">
        <color theme="3" tint="0.39997558519241921"/>
      </bottom>
      <diagonal/>
    </border>
  </borders>
  <cellStyleXfs count="51">
    <xf numFmtId="0" fontId="0" fillId="0" borderId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3" fillId="2" borderId="1" xfId="1" applyFont="1" applyFill="1" applyBorder="1" applyAlignment="1">
      <alignment horizontal="right" vertical="center"/>
    </xf>
    <xf numFmtId="164" fontId="2" fillId="2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64" fontId="0" fillId="2" borderId="1" xfId="1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1" xfId="1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164" fontId="10" fillId="2" borderId="1" xfId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164" fontId="11" fillId="2" borderId="1" xfId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164" fontId="3" fillId="2" borderId="5" xfId="1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0" fontId="2" fillId="3" borderId="3" xfId="1" applyNumberFormat="1" applyFont="1" applyFill="1" applyBorder="1" applyAlignment="1">
      <alignment horizontal="center" vertical="center"/>
    </xf>
    <xf numFmtId="164" fontId="10" fillId="3" borderId="3" xfId="1" applyFont="1" applyFill="1" applyBorder="1" applyAlignment="1">
      <alignment horizontal="center" vertical="center"/>
    </xf>
    <xf numFmtId="164" fontId="10" fillId="3" borderId="1" xfId="1" applyFont="1" applyFill="1" applyBorder="1" applyAlignment="1">
      <alignment horizontal="center" vertical="center"/>
    </xf>
    <xf numFmtId="164" fontId="2" fillId="3" borderId="3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3" borderId="3" xfId="1" applyFont="1" applyFill="1" applyBorder="1" applyAlignment="1">
      <alignment horizontal="center" vertical="center"/>
    </xf>
    <xf numFmtId="164" fontId="12" fillId="3" borderId="3" xfId="1" applyFont="1" applyFill="1" applyBorder="1" applyAlignment="1">
      <alignment horizontal="center" vertical="center"/>
    </xf>
    <xf numFmtId="164" fontId="3" fillId="3" borderId="4" xfId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164" fontId="10" fillId="4" borderId="1" xfId="1" applyFont="1" applyFill="1" applyBorder="1" applyAlignment="1">
      <alignment horizontal="center" vertical="center"/>
    </xf>
    <xf numFmtId="164" fontId="10" fillId="2" borderId="1" xfId="1" applyFont="1" applyFill="1" applyBorder="1" applyAlignment="1">
      <alignment horizontal="center" vertical="center"/>
    </xf>
    <xf numFmtId="164" fontId="11" fillId="2" borderId="1" xfId="1" applyFont="1" applyFill="1" applyBorder="1" applyAlignment="1">
      <alignment horizontal="center" vertical="center"/>
    </xf>
    <xf numFmtId="164" fontId="3" fillId="4" borderId="1" xfId="1" applyFont="1" applyFill="1" applyBorder="1" applyAlignment="1">
      <alignment horizontal="center" vertical="center"/>
    </xf>
    <xf numFmtId="164" fontId="0" fillId="4" borderId="1" xfId="1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center" vertical="center"/>
    </xf>
    <xf numFmtId="164" fontId="11" fillId="3" borderId="1" xfId="1" applyFont="1" applyFill="1" applyBorder="1" applyAlignment="1">
      <alignment horizontal="center" vertical="center"/>
    </xf>
    <xf numFmtId="164" fontId="1" fillId="3" borderId="1" xfId="1" applyFont="1" applyFill="1" applyBorder="1" applyAlignment="1">
      <alignment horizontal="center" vertical="center"/>
    </xf>
    <xf numFmtId="164" fontId="3" fillId="3" borderId="2" xfId="1" applyFont="1" applyFill="1" applyBorder="1" applyAlignment="1">
      <alignment horizontal="center" vertical="center"/>
    </xf>
    <xf numFmtId="164" fontId="3" fillId="3" borderId="5" xfId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0" fillId="0" borderId="0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43" fontId="3" fillId="3" borderId="3" xfId="1" applyNumberFormat="1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3" fontId="0" fillId="2" borderId="1" xfId="0" applyNumberFormat="1" applyFill="1" applyBorder="1" applyAlignment="1">
      <alignment horizontal="center" vertical="center"/>
    </xf>
    <xf numFmtId="4" fontId="3" fillId="3" borderId="3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2" fillId="3" borderId="3" xfId="1" applyNumberFormat="1" applyFont="1" applyFill="1" applyBorder="1" applyAlignment="1">
      <alignment horizontal="center" vertical="center"/>
    </xf>
    <xf numFmtId="4" fontId="0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0" fillId="3" borderId="3" xfId="1" applyNumberFormat="1" applyFont="1" applyFill="1" applyBorder="1" applyAlignment="1">
      <alignment horizontal="center" vertical="center"/>
    </xf>
    <xf numFmtId="4" fontId="10" fillId="3" borderId="1" xfId="1" applyNumberFormat="1" applyFont="1" applyFill="1" applyBorder="1" applyAlignment="1">
      <alignment horizontal="center" vertical="center"/>
    </xf>
    <xf numFmtId="4" fontId="0" fillId="3" borderId="1" xfId="1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4" fontId="12" fillId="3" borderId="3" xfId="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4" fontId="3" fillId="3" borderId="4" xfId="1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3" fontId="3" fillId="2" borderId="6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3" fontId="0" fillId="2" borderId="7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3" fillId="0" borderId="7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3" fontId="20" fillId="2" borderId="6" xfId="0" applyNumberFormat="1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3" fontId="3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3" fontId="1" fillId="3" borderId="3" xfId="1" applyNumberFormat="1" applyFont="1" applyFill="1" applyBorder="1" applyAlignment="1">
      <alignment horizontal="center" vertical="center"/>
    </xf>
    <xf numFmtId="39" fontId="3" fillId="3" borderId="3" xfId="1" applyNumberFormat="1" applyFont="1" applyFill="1" applyBorder="1" applyAlignment="1">
      <alignment horizontal="center" vertical="center"/>
    </xf>
    <xf numFmtId="0" fontId="1" fillId="3" borderId="3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1">
    <cellStyle name="Comma" xfId="1" builtinId="3"/>
    <cellStyle name="Comma 3" xfId="2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2:J261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56" sqref="C56"/>
    </sheetView>
  </sheetViews>
  <sheetFormatPr defaultColWidth="11" defaultRowHeight="15.5" x14ac:dyDescent="0.35"/>
  <cols>
    <col min="1" max="2" width="11" style="1"/>
    <col min="3" max="3" width="47.08203125" style="1" customWidth="1"/>
    <col min="4" max="4" width="17.6640625" style="38" customWidth="1"/>
    <col min="5" max="5" width="20.08203125" style="38" customWidth="1"/>
    <col min="6" max="6" width="17.33203125" style="38" bestFit="1" customWidth="1"/>
    <col min="7" max="7" width="17.33203125" style="37" customWidth="1"/>
    <col min="8" max="9" width="19" style="38" customWidth="1"/>
    <col min="10" max="10" width="57.83203125" style="1" customWidth="1"/>
    <col min="11" max="16384" width="11" style="1"/>
  </cols>
  <sheetData>
    <row r="2" spans="2:10" ht="18.5" x14ac:dyDescent="0.35">
      <c r="B2" s="2" t="s">
        <v>156</v>
      </c>
    </row>
    <row r="3" spans="2:10" x14ac:dyDescent="0.35">
      <c r="B3" s="36" t="s">
        <v>101</v>
      </c>
      <c r="C3" s="32"/>
      <c r="D3" s="68"/>
    </row>
    <row r="4" spans="2:10" ht="16" thickBot="1" x14ac:dyDescent="0.4"/>
    <row r="5" spans="2:10" ht="31.5" thickBot="1" x14ac:dyDescent="0.4">
      <c r="B5" s="24"/>
      <c r="C5" s="25" t="s">
        <v>0</v>
      </c>
      <c r="D5" s="26" t="s">
        <v>62</v>
      </c>
      <c r="E5" s="27" t="s">
        <v>63</v>
      </c>
      <c r="F5" s="27" t="s">
        <v>84</v>
      </c>
      <c r="G5" s="28" t="s">
        <v>85</v>
      </c>
      <c r="H5" s="27" t="s">
        <v>122</v>
      </c>
      <c r="I5" s="27" t="s">
        <v>124</v>
      </c>
      <c r="J5" s="29" t="s">
        <v>51</v>
      </c>
    </row>
    <row r="6" spans="2:10" s="16" customFormat="1" ht="16" thickBot="1" x14ac:dyDescent="0.4">
      <c r="B6" s="14" t="s">
        <v>1</v>
      </c>
      <c r="C6" s="11" t="s">
        <v>2</v>
      </c>
      <c r="D6" s="14"/>
      <c r="E6" s="14"/>
      <c r="F6" s="50">
        <f>F7+F14+F16+F21+F24+F27+F30+F34+F35+F38+F42</f>
        <v>0</v>
      </c>
      <c r="G6" s="80" t="e">
        <f>F6/($D$85+$D$86+$D$87)</f>
        <v>#DIV/0!</v>
      </c>
      <c r="H6" s="81" t="e">
        <f>G6*$D$85/$D$83</f>
        <v>#DIV/0!</v>
      </c>
      <c r="I6" s="81" t="e">
        <f>G6*$D$86/$D$84</f>
        <v>#DIV/0!</v>
      </c>
      <c r="J6" s="5"/>
    </row>
    <row r="7" spans="2:10" ht="16" thickBot="1" x14ac:dyDescent="0.4">
      <c r="B7" s="4" t="s">
        <v>3</v>
      </c>
      <c r="C7" s="3" t="s">
        <v>4</v>
      </c>
      <c r="D7" s="4"/>
      <c r="E7" s="4"/>
      <c r="F7" s="65">
        <f>SUM(F8:F13)</f>
        <v>0</v>
      </c>
      <c r="G7" s="82" t="e">
        <f>F7/($D$85+$D$86+$D$87)</f>
        <v>#DIV/0!</v>
      </c>
      <c r="H7" s="83" t="e">
        <f>G7*$D$85/$D$83</f>
        <v>#DIV/0!</v>
      </c>
      <c r="I7" s="84" t="e">
        <f>G7*$D$86/$D$84</f>
        <v>#DIV/0!</v>
      </c>
      <c r="J7" s="6"/>
    </row>
    <row r="8" spans="2:10" s="19" customFormat="1" ht="16" thickBot="1" x14ac:dyDescent="0.4">
      <c r="B8" s="17"/>
      <c r="C8" s="30" t="s">
        <v>66</v>
      </c>
      <c r="D8" s="51"/>
      <c r="E8" s="51"/>
      <c r="F8" s="42">
        <f>D8*E8</f>
        <v>0</v>
      </c>
      <c r="G8" s="85"/>
      <c r="H8" s="86"/>
      <c r="I8" s="86"/>
      <c r="J8" s="18"/>
    </row>
    <row r="9" spans="2:10" s="19" customFormat="1" ht="16" thickBot="1" x14ac:dyDescent="0.4">
      <c r="B9" s="17"/>
      <c r="C9" s="30" t="s">
        <v>67</v>
      </c>
      <c r="D9" s="51"/>
      <c r="E9" s="51"/>
      <c r="F9" s="42">
        <f t="shared" ref="F9:F13" si="0">D9*E9</f>
        <v>0</v>
      </c>
      <c r="G9" s="85"/>
      <c r="H9" s="86"/>
      <c r="I9" s="86"/>
      <c r="J9" s="18"/>
    </row>
    <row r="10" spans="2:10" s="19" customFormat="1" ht="16" thickBot="1" x14ac:dyDescent="0.4">
      <c r="B10" s="17"/>
      <c r="C10" s="30" t="s">
        <v>68</v>
      </c>
      <c r="D10" s="51"/>
      <c r="E10" s="51"/>
      <c r="F10" s="42">
        <f t="shared" si="0"/>
        <v>0</v>
      </c>
      <c r="G10" s="85"/>
      <c r="H10" s="86"/>
      <c r="I10" s="86"/>
      <c r="J10" s="18"/>
    </row>
    <row r="11" spans="2:10" s="19" customFormat="1" ht="16" thickBot="1" x14ac:dyDescent="0.4">
      <c r="B11" s="17"/>
      <c r="C11" s="30" t="s">
        <v>69</v>
      </c>
      <c r="D11" s="51"/>
      <c r="E11" s="51"/>
      <c r="F11" s="42">
        <f t="shared" si="0"/>
        <v>0</v>
      </c>
      <c r="G11" s="85"/>
      <c r="H11" s="86"/>
      <c r="I11" s="86"/>
      <c r="J11" s="18"/>
    </row>
    <row r="12" spans="2:10" s="19" customFormat="1" ht="16" thickBot="1" x14ac:dyDescent="0.4">
      <c r="B12" s="17"/>
      <c r="C12" s="30" t="s">
        <v>70</v>
      </c>
      <c r="D12" s="51"/>
      <c r="E12" s="51"/>
      <c r="F12" s="42">
        <f t="shared" si="0"/>
        <v>0</v>
      </c>
      <c r="G12" s="85"/>
      <c r="H12" s="86"/>
      <c r="I12" s="86"/>
      <c r="J12" s="18"/>
    </row>
    <row r="13" spans="2:10" s="19" customFormat="1" ht="16" thickBot="1" x14ac:dyDescent="0.4">
      <c r="B13" s="17"/>
      <c r="C13" s="30" t="s">
        <v>71</v>
      </c>
      <c r="D13" s="51"/>
      <c r="E13" s="51"/>
      <c r="F13" s="42">
        <f t="shared" si="0"/>
        <v>0</v>
      </c>
      <c r="G13" s="85"/>
      <c r="H13" s="86"/>
      <c r="I13" s="86"/>
      <c r="J13" s="18"/>
    </row>
    <row r="14" spans="2:10" ht="16" thickBot="1" x14ac:dyDescent="0.4">
      <c r="B14" s="4" t="s">
        <v>5</v>
      </c>
      <c r="C14" s="3" t="s">
        <v>6</v>
      </c>
      <c r="D14" s="4"/>
      <c r="E14" s="4"/>
      <c r="F14" s="65">
        <f>F15</f>
        <v>0</v>
      </c>
      <c r="G14" s="82" t="e">
        <f>F14/($D$85+$D$86+$D$87)</f>
        <v>#DIV/0!</v>
      </c>
      <c r="H14" s="83" t="e">
        <f>G14*$D$85/$D$83</f>
        <v>#DIV/0!</v>
      </c>
      <c r="I14" s="84" t="e">
        <f>G14*$D$86/$D$84</f>
        <v>#DIV/0!</v>
      </c>
      <c r="J14" s="6"/>
    </row>
    <row r="15" spans="2:10" s="19" customFormat="1" ht="16" thickBot="1" x14ac:dyDescent="0.4">
      <c r="B15" s="17"/>
      <c r="C15" s="20"/>
      <c r="D15" s="51"/>
      <c r="E15" s="51"/>
      <c r="F15" s="42">
        <f>D15*E15</f>
        <v>0</v>
      </c>
      <c r="G15" s="85"/>
      <c r="H15" s="86"/>
      <c r="I15" s="86"/>
      <c r="J15" s="18"/>
    </row>
    <row r="16" spans="2:10" ht="16" thickBot="1" x14ac:dyDescent="0.4">
      <c r="B16" s="4" t="s">
        <v>7</v>
      </c>
      <c r="C16" s="3" t="s">
        <v>8</v>
      </c>
      <c r="D16" s="4"/>
      <c r="E16" s="4"/>
      <c r="F16" s="65">
        <f>SUM(F17:F20)</f>
        <v>0</v>
      </c>
      <c r="G16" s="82" t="e">
        <f>F16/($D$85+$D$86+$D$87)</f>
        <v>#DIV/0!</v>
      </c>
      <c r="H16" s="83" t="e">
        <f>G16*$D$85/$D$83</f>
        <v>#DIV/0!</v>
      </c>
      <c r="I16" s="84" t="e">
        <f>G16*$D$86/$D$84</f>
        <v>#DIV/0!</v>
      </c>
      <c r="J16" s="6"/>
    </row>
    <row r="17" spans="2:10" ht="16" thickBot="1" x14ac:dyDescent="0.4">
      <c r="B17" s="4"/>
      <c r="C17" s="30" t="s">
        <v>72</v>
      </c>
      <c r="D17" s="51"/>
      <c r="E17" s="51"/>
      <c r="F17" s="42">
        <f t="shared" ref="F17:F20" si="1">D17*E17</f>
        <v>0</v>
      </c>
      <c r="G17" s="85"/>
      <c r="H17" s="86"/>
      <c r="I17" s="86"/>
      <c r="J17" s="6"/>
    </row>
    <row r="18" spans="2:10" ht="16" thickBot="1" x14ac:dyDescent="0.4">
      <c r="B18" s="4"/>
      <c r="C18" s="30" t="s">
        <v>73</v>
      </c>
      <c r="D18" s="51"/>
      <c r="E18" s="51"/>
      <c r="F18" s="42">
        <f t="shared" si="1"/>
        <v>0</v>
      </c>
      <c r="G18" s="85"/>
      <c r="H18" s="86"/>
      <c r="I18" s="86"/>
      <c r="J18" s="6"/>
    </row>
    <row r="19" spans="2:10" ht="16" thickBot="1" x14ac:dyDescent="0.4">
      <c r="B19" s="4"/>
      <c r="C19" s="30" t="s">
        <v>74</v>
      </c>
      <c r="D19" s="51"/>
      <c r="E19" s="51"/>
      <c r="F19" s="42">
        <f t="shared" si="1"/>
        <v>0</v>
      </c>
      <c r="G19" s="85"/>
      <c r="H19" s="86"/>
      <c r="I19" s="86"/>
      <c r="J19" s="6"/>
    </row>
    <row r="20" spans="2:10" ht="16" thickBot="1" x14ac:dyDescent="0.4">
      <c r="B20" s="4"/>
      <c r="C20" s="20"/>
      <c r="D20" s="51"/>
      <c r="E20" s="51"/>
      <c r="F20" s="42">
        <f t="shared" si="1"/>
        <v>0</v>
      </c>
      <c r="G20" s="85"/>
      <c r="H20" s="86"/>
      <c r="I20" s="86"/>
      <c r="J20" s="6"/>
    </row>
    <row r="21" spans="2:10" ht="16" thickBot="1" x14ac:dyDescent="0.4">
      <c r="B21" s="4" t="s">
        <v>9</v>
      </c>
      <c r="C21" s="3" t="s">
        <v>10</v>
      </c>
      <c r="D21" s="4"/>
      <c r="E21" s="4"/>
      <c r="F21" s="65">
        <f>SUM(F22:F23)</f>
        <v>0</v>
      </c>
      <c r="G21" s="82" t="e">
        <f>F21/($D$85+$D$86+$D$87)</f>
        <v>#DIV/0!</v>
      </c>
      <c r="H21" s="83" t="e">
        <f>G21*$D$85/$D$83</f>
        <v>#DIV/0!</v>
      </c>
      <c r="I21" s="84" t="e">
        <f>G21*$D$86/$D$84</f>
        <v>#DIV/0!</v>
      </c>
      <c r="J21" s="6"/>
    </row>
    <row r="22" spans="2:10" ht="16" thickBot="1" x14ac:dyDescent="0.4">
      <c r="B22" s="4"/>
      <c r="C22" s="30" t="s">
        <v>75</v>
      </c>
      <c r="D22" s="53"/>
      <c r="E22" s="53"/>
      <c r="F22" s="42">
        <f t="shared" ref="F22:F23" si="2">D22*E22</f>
        <v>0</v>
      </c>
      <c r="G22" s="82"/>
      <c r="H22" s="87"/>
      <c r="I22" s="87"/>
      <c r="J22" s="6"/>
    </row>
    <row r="23" spans="2:10" ht="16" thickBot="1" x14ac:dyDescent="0.4">
      <c r="B23" s="4"/>
      <c r="C23" s="21"/>
      <c r="D23" s="53"/>
      <c r="E23" s="53"/>
      <c r="F23" s="42">
        <f t="shared" si="2"/>
        <v>0</v>
      </c>
      <c r="G23" s="82"/>
      <c r="H23" s="87"/>
      <c r="I23" s="87"/>
      <c r="J23" s="6"/>
    </row>
    <row r="24" spans="2:10" ht="16" thickBot="1" x14ac:dyDescent="0.4">
      <c r="B24" s="4" t="s">
        <v>11</v>
      </c>
      <c r="C24" s="3" t="s">
        <v>12</v>
      </c>
      <c r="D24" s="4"/>
      <c r="E24" s="4"/>
      <c r="F24" s="65">
        <f>SUM(F25:F26)</f>
        <v>0</v>
      </c>
      <c r="G24" s="82" t="e">
        <f>F24/($D$85+$D$86+$D$87)</f>
        <v>#DIV/0!</v>
      </c>
      <c r="H24" s="83" t="e">
        <f>G24*$D$85/$D$83</f>
        <v>#DIV/0!</v>
      </c>
      <c r="I24" s="84" t="e">
        <f>G24*$D$86/$D$84</f>
        <v>#DIV/0!</v>
      </c>
      <c r="J24" s="6"/>
    </row>
    <row r="25" spans="2:10" ht="16" thickBot="1" x14ac:dyDescent="0.4">
      <c r="B25" s="4"/>
      <c r="C25" s="21"/>
      <c r="D25" s="53"/>
      <c r="E25" s="53"/>
      <c r="F25" s="42">
        <f t="shared" ref="F25:F26" si="3">D25*E25</f>
        <v>0</v>
      </c>
      <c r="G25" s="82"/>
      <c r="H25" s="87"/>
      <c r="I25" s="87"/>
      <c r="J25" s="6"/>
    </row>
    <row r="26" spans="2:10" ht="16" thickBot="1" x14ac:dyDescent="0.4">
      <c r="B26" s="4"/>
      <c r="C26" s="21"/>
      <c r="D26" s="53"/>
      <c r="E26" s="53"/>
      <c r="F26" s="42">
        <f t="shared" si="3"/>
        <v>0</v>
      </c>
      <c r="G26" s="82"/>
      <c r="H26" s="87"/>
      <c r="I26" s="87"/>
      <c r="J26" s="6"/>
    </row>
    <row r="27" spans="2:10" ht="16" thickBot="1" x14ac:dyDescent="0.4">
      <c r="B27" s="4" t="s">
        <v>13</v>
      </c>
      <c r="C27" s="3" t="s">
        <v>14</v>
      </c>
      <c r="D27" s="4"/>
      <c r="E27" s="4"/>
      <c r="F27" s="65">
        <f>SUM(F28:F29)</f>
        <v>0</v>
      </c>
      <c r="G27" s="82" t="e">
        <f>F27/($D$85+$D$86+$D$87)</f>
        <v>#DIV/0!</v>
      </c>
      <c r="H27" s="83" t="e">
        <f>G27*$D$85/$D$83</f>
        <v>#DIV/0!</v>
      </c>
      <c r="I27" s="84" t="e">
        <f>G27*$D$86/$D$84</f>
        <v>#DIV/0!</v>
      </c>
      <c r="J27" s="6"/>
    </row>
    <row r="28" spans="2:10" ht="16" thickBot="1" x14ac:dyDescent="0.4">
      <c r="B28" s="4"/>
      <c r="C28" s="21"/>
      <c r="D28" s="53"/>
      <c r="E28" s="53"/>
      <c r="F28" s="42">
        <f t="shared" ref="F28:F29" si="4">D28*E28</f>
        <v>0</v>
      </c>
      <c r="G28" s="82"/>
      <c r="H28" s="87"/>
      <c r="I28" s="87"/>
      <c r="J28" s="6"/>
    </row>
    <row r="29" spans="2:10" ht="16" thickBot="1" x14ac:dyDescent="0.4">
      <c r="B29" s="4"/>
      <c r="C29" s="21"/>
      <c r="D29" s="53"/>
      <c r="E29" s="53"/>
      <c r="F29" s="42">
        <f t="shared" si="4"/>
        <v>0</v>
      </c>
      <c r="G29" s="82"/>
      <c r="H29" s="87"/>
      <c r="I29" s="87"/>
      <c r="J29" s="6"/>
    </row>
    <row r="30" spans="2:10" ht="16" thickBot="1" x14ac:dyDescent="0.4">
      <c r="B30" s="4" t="s">
        <v>15</v>
      </c>
      <c r="C30" s="3" t="s">
        <v>16</v>
      </c>
      <c r="D30" s="4"/>
      <c r="E30" s="4"/>
      <c r="F30" s="65">
        <f>SUM(F31:F33)</f>
        <v>0</v>
      </c>
      <c r="G30" s="82" t="e">
        <f>F30/($D$85+$D$86+$D$87)</f>
        <v>#DIV/0!</v>
      </c>
      <c r="H30" s="83" t="e">
        <f>G30*$D$85/$D$83</f>
        <v>#DIV/0!</v>
      </c>
      <c r="I30" s="84" t="e">
        <f>G30*$D$86/$D$84</f>
        <v>#DIV/0!</v>
      </c>
      <c r="J30" s="6"/>
    </row>
    <row r="31" spans="2:10" ht="16" thickBot="1" x14ac:dyDescent="0.4">
      <c r="B31" s="4"/>
      <c r="C31" s="21"/>
      <c r="D31" s="53"/>
      <c r="E31" s="53"/>
      <c r="F31" s="42">
        <f t="shared" ref="F31:F33" si="5">D31*E31</f>
        <v>0</v>
      </c>
      <c r="G31" s="82"/>
      <c r="H31" s="87"/>
      <c r="I31" s="87"/>
      <c r="J31" s="6"/>
    </row>
    <row r="32" spans="2:10" ht="16" thickBot="1" x14ac:dyDescent="0.4">
      <c r="B32" s="4"/>
      <c r="C32" s="21"/>
      <c r="D32" s="53"/>
      <c r="E32" s="53"/>
      <c r="F32" s="42">
        <f t="shared" si="5"/>
        <v>0</v>
      </c>
      <c r="G32" s="82"/>
      <c r="H32" s="87"/>
      <c r="I32" s="87"/>
      <c r="J32" s="6"/>
    </row>
    <row r="33" spans="2:10" ht="16" thickBot="1" x14ac:dyDescent="0.4">
      <c r="B33" s="4"/>
      <c r="C33" s="21"/>
      <c r="D33" s="53"/>
      <c r="E33" s="53"/>
      <c r="F33" s="42">
        <f t="shared" si="5"/>
        <v>0</v>
      </c>
      <c r="G33" s="82"/>
      <c r="H33" s="87"/>
      <c r="I33" s="87"/>
      <c r="J33" s="6"/>
    </row>
    <row r="34" spans="2:10" ht="16" thickBot="1" x14ac:dyDescent="0.4">
      <c r="B34" s="4" t="s">
        <v>17</v>
      </c>
      <c r="C34" s="3" t="s">
        <v>18</v>
      </c>
      <c r="D34" s="4"/>
      <c r="E34" s="4"/>
      <c r="F34" s="53"/>
      <c r="G34" s="82" t="e">
        <f>F34/($D$85+$D$86+$D$87)</f>
        <v>#DIV/0!</v>
      </c>
      <c r="H34" s="83" t="e">
        <f>G34*$D$85/$D$83</f>
        <v>#DIV/0!</v>
      </c>
      <c r="I34" s="84" t="e">
        <f>G34*$D$86/$D$84</f>
        <v>#DIV/0!</v>
      </c>
      <c r="J34" s="6"/>
    </row>
    <row r="35" spans="2:10" ht="16" thickBot="1" x14ac:dyDescent="0.4">
      <c r="B35" s="4" t="s">
        <v>19</v>
      </c>
      <c r="C35" s="3" t="s">
        <v>20</v>
      </c>
      <c r="D35" s="4"/>
      <c r="E35" s="4"/>
      <c r="F35" s="65">
        <f>SUM(F36:F37)</f>
        <v>0</v>
      </c>
      <c r="G35" s="82" t="e">
        <f>F35/($D$85+$D$86+$D$87)</f>
        <v>#DIV/0!</v>
      </c>
      <c r="H35" s="83" t="e">
        <f>G35*$D$85/$D$83</f>
        <v>#DIV/0!</v>
      </c>
      <c r="I35" s="84" t="e">
        <f>G35*$D$86/$D$84</f>
        <v>#DIV/0!</v>
      </c>
      <c r="J35" s="6"/>
    </row>
    <row r="36" spans="2:10" ht="31.5" thickBot="1" x14ac:dyDescent="0.4">
      <c r="B36" s="4"/>
      <c r="C36" s="31" t="s">
        <v>76</v>
      </c>
      <c r="D36" s="53"/>
      <c r="E36" s="53"/>
      <c r="F36" s="42">
        <f t="shared" ref="F36:F37" si="6">D36*E36</f>
        <v>0</v>
      </c>
      <c r="G36" s="82"/>
      <c r="H36" s="87"/>
      <c r="I36" s="87"/>
      <c r="J36" s="6"/>
    </row>
    <row r="37" spans="2:10" ht="16" thickBot="1" x14ac:dyDescent="0.4">
      <c r="B37" s="4"/>
      <c r="C37" s="21"/>
      <c r="D37" s="53"/>
      <c r="E37" s="53"/>
      <c r="F37" s="42">
        <f t="shared" si="6"/>
        <v>0</v>
      </c>
      <c r="G37" s="82"/>
      <c r="H37" s="87"/>
      <c r="I37" s="87"/>
      <c r="J37" s="6"/>
    </row>
    <row r="38" spans="2:10" ht="16" thickBot="1" x14ac:dyDescent="0.4">
      <c r="B38" s="4" t="s">
        <v>21</v>
      </c>
      <c r="C38" s="3" t="s">
        <v>22</v>
      </c>
      <c r="D38" s="4"/>
      <c r="E38" s="4"/>
      <c r="F38" s="65">
        <f>SUM(F39:F41)</f>
        <v>0</v>
      </c>
      <c r="G38" s="82" t="e">
        <f>F38/($D$85+$D$86+$D$87)</f>
        <v>#DIV/0!</v>
      </c>
      <c r="H38" s="83" t="e">
        <f>G38*$D$85/$D$83</f>
        <v>#DIV/0!</v>
      </c>
      <c r="I38" s="84" t="e">
        <f>G38*$D$86/$D$84</f>
        <v>#DIV/0!</v>
      </c>
      <c r="J38" s="6"/>
    </row>
    <row r="39" spans="2:10" ht="16" thickBot="1" x14ac:dyDescent="0.4">
      <c r="B39" s="4"/>
      <c r="C39" s="20" t="s">
        <v>77</v>
      </c>
      <c r="D39" s="53"/>
      <c r="E39" s="53"/>
      <c r="F39" s="42">
        <f t="shared" ref="F39:F41" si="7">D39*E39</f>
        <v>0</v>
      </c>
      <c r="G39" s="82"/>
      <c r="H39" s="87"/>
      <c r="I39" s="87"/>
      <c r="J39" s="6"/>
    </row>
    <row r="40" spans="2:10" ht="16" thickBot="1" x14ac:dyDescent="0.4">
      <c r="B40" s="4"/>
      <c r="C40" s="20" t="s">
        <v>78</v>
      </c>
      <c r="D40" s="53"/>
      <c r="E40" s="53"/>
      <c r="F40" s="42">
        <f t="shared" si="7"/>
        <v>0</v>
      </c>
      <c r="G40" s="82"/>
      <c r="H40" s="87"/>
      <c r="I40" s="87"/>
      <c r="J40" s="6"/>
    </row>
    <row r="41" spans="2:10" ht="16" thickBot="1" x14ac:dyDescent="0.4">
      <c r="B41" s="4"/>
      <c r="C41" s="21"/>
      <c r="D41" s="53"/>
      <c r="E41" s="53"/>
      <c r="F41" s="42">
        <f t="shared" si="7"/>
        <v>0</v>
      </c>
      <c r="G41" s="82"/>
      <c r="H41" s="87"/>
      <c r="I41" s="87"/>
      <c r="J41" s="6"/>
    </row>
    <row r="42" spans="2:10" ht="16" thickBot="1" x14ac:dyDescent="0.4">
      <c r="B42" s="4" t="s">
        <v>23</v>
      </c>
      <c r="C42" s="3" t="s">
        <v>24</v>
      </c>
      <c r="D42" s="4"/>
      <c r="E42" s="4"/>
      <c r="F42" s="65">
        <f>SUM(F43:F46)</f>
        <v>0</v>
      </c>
      <c r="G42" s="82" t="e">
        <f>F42/($D$85+$D$86+$D$87)</f>
        <v>#DIV/0!</v>
      </c>
      <c r="H42" s="83" t="e">
        <f>G42*$D$85/$D$83</f>
        <v>#DIV/0!</v>
      </c>
      <c r="I42" s="84" t="e">
        <f>G42*$D$86/$D$84</f>
        <v>#DIV/0!</v>
      </c>
      <c r="J42" s="6"/>
    </row>
    <row r="43" spans="2:10" ht="16" thickBot="1" x14ac:dyDescent="0.4">
      <c r="B43" s="4"/>
      <c r="C43" s="21"/>
      <c r="D43" s="53"/>
      <c r="E43" s="53"/>
      <c r="F43" s="42">
        <f t="shared" ref="F43:F46" si="8">D43*E43</f>
        <v>0</v>
      </c>
      <c r="G43" s="82"/>
      <c r="H43" s="87"/>
      <c r="I43" s="87"/>
      <c r="J43" s="6"/>
    </row>
    <row r="44" spans="2:10" ht="16" thickBot="1" x14ac:dyDescent="0.4">
      <c r="B44" s="4"/>
      <c r="C44" s="21"/>
      <c r="D44" s="53"/>
      <c r="E44" s="53"/>
      <c r="F44" s="42">
        <f t="shared" si="8"/>
        <v>0</v>
      </c>
      <c r="G44" s="82"/>
      <c r="H44" s="87"/>
      <c r="I44" s="87"/>
      <c r="J44" s="6"/>
    </row>
    <row r="45" spans="2:10" ht="16" thickBot="1" x14ac:dyDescent="0.4">
      <c r="B45" s="4"/>
      <c r="C45" s="21"/>
      <c r="D45" s="53"/>
      <c r="E45" s="53"/>
      <c r="F45" s="42">
        <f t="shared" si="8"/>
        <v>0</v>
      </c>
      <c r="G45" s="82"/>
      <c r="H45" s="87"/>
      <c r="I45" s="87"/>
      <c r="J45" s="6"/>
    </row>
    <row r="46" spans="2:10" ht="16" thickBot="1" x14ac:dyDescent="0.4">
      <c r="B46" s="3"/>
      <c r="C46" s="21"/>
      <c r="D46" s="53"/>
      <c r="E46" s="53"/>
      <c r="F46" s="42">
        <f t="shared" si="8"/>
        <v>0</v>
      </c>
      <c r="G46" s="82"/>
      <c r="H46" s="87"/>
      <c r="I46" s="87"/>
      <c r="J46" s="5"/>
    </row>
    <row r="47" spans="2:10" s="16" customFormat="1" ht="16" thickBot="1" x14ac:dyDescent="0.4">
      <c r="B47" s="14" t="s">
        <v>25</v>
      </c>
      <c r="C47" s="11" t="s">
        <v>26</v>
      </c>
      <c r="D47" s="14"/>
      <c r="E47" s="14"/>
      <c r="F47" s="50">
        <f>SUM(F48:F49)</f>
        <v>0</v>
      </c>
      <c r="G47" s="80" t="e">
        <f>F47/($D$85+$D$86+$D$87)</f>
        <v>#DIV/0!</v>
      </c>
      <c r="H47" s="81" t="e">
        <f>G47*$D$85/$D$83</f>
        <v>#DIV/0!</v>
      </c>
      <c r="I47" s="81" t="e">
        <f>G47*$D$86/$D$84</f>
        <v>#DIV/0!</v>
      </c>
      <c r="J47" s="5"/>
    </row>
    <row r="48" spans="2:10" ht="16" thickBot="1" x14ac:dyDescent="0.4">
      <c r="B48" s="4"/>
      <c r="C48" s="21"/>
      <c r="D48" s="53"/>
      <c r="E48" s="53"/>
      <c r="F48" s="42">
        <f t="shared" ref="F48:F72" si="9">D48*E48</f>
        <v>0</v>
      </c>
      <c r="G48" s="80"/>
      <c r="H48" s="88"/>
      <c r="I48" s="88"/>
      <c r="J48" s="5"/>
    </row>
    <row r="49" spans="2:10" ht="16" thickBot="1" x14ac:dyDescent="0.4">
      <c r="B49" s="4"/>
      <c r="C49" s="21"/>
      <c r="D49" s="53"/>
      <c r="E49" s="53"/>
      <c r="F49" s="42">
        <f t="shared" si="9"/>
        <v>0</v>
      </c>
      <c r="G49" s="80"/>
      <c r="H49" s="88"/>
      <c r="I49" s="88"/>
      <c r="J49" s="5"/>
    </row>
    <row r="50" spans="2:10" s="16" customFormat="1" ht="16" thickBot="1" x14ac:dyDescent="0.4">
      <c r="B50" s="14" t="s">
        <v>27</v>
      </c>
      <c r="C50" s="11" t="s">
        <v>28</v>
      </c>
      <c r="D50" s="14"/>
      <c r="E50" s="14"/>
      <c r="F50" s="50">
        <f>SUM(F51:F56)</f>
        <v>0</v>
      </c>
      <c r="G50" s="80" t="e">
        <f>F50/($D$85+$D$86+$D$87)</f>
        <v>#DIV/0!</v>
      </c>
      <c r="H50" s="81" t="e">
        <f>G50*$D$85/$D$83</f>
        <v>#DIV/0!</v>
      </c>
      <c r="I50" s="81" t="e">
        <f>G50*$D$86/$D$84</f>
        <v>#DIV/0!</v>
      </c>
      <c r="J50" s="5"/>
    </row>
    <row r="51" spans="2:10" ht="16" thickBot="1" x14ac:dyDescent="0.4">
      <c r="B51" s="4"/>
      <c r="C51" s="20" t="s">
        <v>79</v>
      </c>
      <c r="D51" s="53"/>
      <c r="E51" s="53"/>
      <c r="F51" s="42">
        <f t="shared" si="9"/>
        <v>0</v>
      </c>
      <c r="G51" s="80"/>
      <c r="H51" s="88"/>
      <c r="I51" s="88"/>
      <c r="J51" s="5"/>
    </row>
    <row r="52" spans="2:10" ht="16" thickBot="1" x14ac:dyDescent="0.4">
      <c r="B52" s="4"/>
      <c r="C52" s="20" t="s">
        <v>80</v>
      </c>
      <c r="D52" s="53"/>
      <c r="E52" s="53"/>
      <c r="F52" s="42">
        <f t="shared" si="9"/>
        <v>0</v>
      </c>
      <c r="G52" s="80"/>
      <c r="H52" s="88"/>
      <c r="I52" s="88"/>
      <c r="J52" s="5"/>
    </row>
    <row r="53" spans="2:10" ht="16" thickBot="1" x14ac:dyDescent="0.4">
      <c r="B53" s="4"/>
      <c r="C53" s="20" t="s">
        <v>81</v>
      </c>
      <c r="D53" s="53"/>
      <c r="E53" s="53"/>
      <c r="F53" s="50"/>
      <c r="G53" s="80"/>
      <c r="H53" s="88"/>
      <c r="I53" s="88"/>
      <c r="J53" s="5"/>
    </row>
    <row r="54" spans="2:10" ht="16" thickBot="1" x14ac:dyDescent="0.4">
      <c r="B54" s="4"/>
      <c r="C54" s="20" t="s">
        <v>82</v>
      </c>
      <c r="D54" s="53"/>
      <c r="E54" s="53"/>
      <c r="F54" s="42">
        <f t="shared" si="9"/>
        <v>0</v>
      </c>
      <c r="G54" s="80"/>
      <c r="H54" s="88"/>
      <c r="I54" s="88"/>
      <c r="J54" s="5"/>
    </row>
    <row r="55" spans="2:10" ht="16" thickBot="1" x14ac:dyDescent="0.4">
      <c r="B55" s="4"/>
      <c r="C55" s="20" t="s">
        <v>83</v>
      </c>
      <c r="D55" s="53"/>
      <c r="E55" s="53"/>
      <c r="F55" s="42">
        <f t="shared" si="9"/>
        <v>0</v>
      </c>
      <c r="G55" s="80"/>
      <c r="H55" s="88"/>
      <c r="I55" s="88"/>
      <c r="J55" s="5"/>
    </row>
    <row r="56" spans="2:10" ht="16" thickBot="1" x14ac:dyDescent="0.4">
      <c r="B56" s="4"/>
      <c r="C56" s="20"/>
      <c r="D56" s="53"/>
      <c r="E56" s="53"/>
      <c r="F56" s="42">
        <f t="shared" si="9"/>
        <v>0</v>
      </c>
      <c r="G56" s="80"/>
      <c r="H56" s="88"/>
      <c r="I56" s="88"/>
      <c r="J56" s="5"/>
    </row>
    <row r="57" spans="2:10" s="16" customFormat="1" ht="16" thickBot="1" x14ac:dyDescent="0.4">
      <c r="B57" s="14" t="s">
        <v>29</v>
      </c>
      <c r="C57" s="11" t="s">
        <v>30</v>
      </c>
      <c r="D57" s="14"/>
      <c r="E57" s="14"/>
      <c r="F57" s="50">
        <f>SUM(F58:F59)</f>
        <v>0</v>
      </c>
      <c r="G57" s="80" t="e">
        <f>F57/($D$85+$D$86+$D$87)</f>
        <v>#DIV/0!</v>
      </c>
      <c r="H57" s="81" t="e">
        <f>G57*$D$85/$D$83</f>
        <v>#DIV/0!</v>
      </c>
      <c r="I57" s="81" t="e">
        <f>G57*$D$86/$D$84</f>
        <v>#DIV/0!</v>
      </c>
      <c r="J57" s="5"/>
    </row>
    <row r="58" spans="2:10" ht="16" thickBot="1" x14ac:dyDescent="0.4">
      <c r="B58" s="4"/>
      <c r="C58" s="21"/>
      <c r="D58" s="53"/>
      <c r="E58" s="53"/>
      <c r="F58" s="42">
        <f t="shared" si="9"/>
        <v>0</v>
      </c>
      <c r="G58" s="80"/>
      <c r="H58" s="88"/>
      <c r="I58" s="88"/>
      <c r="J58" s="5"/>
    </row>
    <row r="59" spans="2:10" ht="16" thickBot="1" x14ac:dyDescent="0.4">
      <c r="B59" s="4"/>
      <c r="C59" s="21"/>
      <c r="D59" s="53"/>
      <c r="E59" s="53"/>
      <c r="F59" s="42">
        <f t="shared" si="9"/>
        <v>0</v>
      </c>
      <c r="G59" s="80"/>
      <c r="H59" s="88"/>
      <c r="I59" s="88"/>
      <c r="J59" s="5"/>
    </row>
    <row r="60" spans="2:10" s="16" customFormat="1" ht="16" thickBot="1" x14ac:dyDescent="0.4">
      <c r="B60" s="14">
        <v>5.0999999999999996</v>
      </c>
      <c r="C60" s="8" t="s">
        <v>89</v>
      </c>
      <c r="D60" s="54"/>
      <c r="E60" s="54"/>
      <c r="F60" s="50">
        <f t="shared" si="9"/>
        <v>0</v>
      </c>
      <c r="G60" s="80" t="e">
        <f>F60/($D$85+$D$86+$D$87)</f>
        <v>#DIV/0!</v>
      </c>
      <c r="H60" s="81" t="e">
        <f>G60*$D$85/$D$83</f>
        <v>#DIV/0!</v>
      </c>
      <c r="I60" s="81" t="e">
        <f>G60*$D$86/$D$84</f>
        <v>#DIV/0!</v>
      </c>
      <c r="J60" s="5"/>
    </row>
    <row r="61" spans="2:10" s="16" customFormat="1" ht="16" thickBot="1" x14ac:dyDescent="0.4">
      <c r="B61" s="14">
        <v>5.2</v>
      </c>
      <c r="C61" s="8"/>
      <c r="D61" s="14"/>
      <c r="E61" s="14"/>
      <c r="F61" s="50"/>
      <c r="G61" s="80"/>
      <c r="H61" s="81"/>
      <c r="I61" s="81"/>
      <c r="J61" s="5"/>
    </row>
    <row r="62" spans="2:10" s="16" customFormat="1" ht="16" thickBot="1" x14ac:dyDescent="0.4">
      <c r="B62" s="14">
        <v>6.1</v>
      </c>
      <c r="C62" s="7" t="s">
        <v>31</v>
      </c>
      <c r="D62" s="54"/>
      <c r="E62" s="54"/>
      <c r="F62" s="50">
        <f t="shared" si="9"/>
        <v>0</v>
      </c>
      <c r="G62" s="80" t="e">
        <f>F62/($D$85+$D$86+$D$87)</f>
        <v>#DIV/0!</v>
      </c>
      <c r="H62" s="81" t="e">
        <f>G62*$D$85/$D$83</f>
        <v>#DIV/0!</v>
      </c>
      <c r="I62" s="81" t="e">
        <f>G62*$D$86/$D$84</f>
        <v>#DIV/0!</v>
      </c>
      <c r="J62" s="5"/>
    </row>
    <row r="63" spans="2:10" s="16" customFormat="1" ht="16" thickBot="1" x14ac:dyDescent="0.4">
      <c r="B63" s="14">
        <v>6.2</v>
      </c>
      <c r="C63" s="7" t="s">
        <v>87</v>
      </c>
      <c r="D63" s="54"/>
      <c r="E63" s="54"/>
      <c r="F63" s="50">
        <f t="shared" si="9"/>
        <v>0</v>
      </c>
      <c r="G63" s="80" t="e">
        <f>F63/($D$85+$D$86+$D$87)</f>
        <v>#DIV/0!</v>
      </c>
      <c r="H63" s="81" t="e">
        <f>G63*$D$85/$D$83</f>
        <v>#DIV/0!</v>
      </c>
      <c r="I63" s="81" t="e">
        <f>G63*$D$86/$D$84</f>
        <v>#DIV/0!</v>
      </c>
      <c r="J63" s="5"/>
    </row>
    <row r="64" spans="2:10" s="16" customFormat="1" ht="16" thickBot="1" x14ac:dyDescent="0.4">
      <c r="B64" s="14">
        <v>6.3</v>
      </c>
      <c r="C64" s="7" t="s">
        <v>88</v>
      </c>
      <c r="D64" s="54"/>
      <c r="E64" s="54"/>
      <c r="F64" s="50">
        <f t="shared" si="9"/>
        <v>0</v>
      </c>
      <c r="G64" s="80" t="e">
        <f>F64/($D$85+$D$86+$D$87)</f>
        <v>#DIV/0!</v>
      </c>
      <c r="H64" s="81" t="e">
        <f>G64*$D$85/$D$83</f>
        <v>#DIV/0!</v>
      </c>
      <c r="I64" s="81" t="e">
        <f>G64*$D$86/$D$84</f>
        <v>#DIV/0!</v>
      </c>
      <c r="J64" s="5"/>
    </row>
    <row r="65" spans="2:10" s="16" customFormat="1" ht="16" thickBot="1" x14ac:dyDescent="0.4">
      <c r="B65" s="14" t="s">
        <v>32</v>
      </c>
      <c r="C65" s="11" t="s">
        <v>33</v>
      </c>
      <c r="D65" s="54"/>
      <c r="E65" s="54"/>
      <c r="F65" s="50">
        <f>SUM(F66:F67)</f>
        <v>0</v>
      </c>
      <c r="G65" s="80" t="e">
        <f>F65/($D$85+$D$86+$D$87)</f>
        <v>#DIV/0!</v>
      </c>
      <c r="H65" s="81" t="e">
        <f>G65*$D$85/$D$83</f>
        <v>#DIV/0!</v>
      </c>
      <c r="I65" s="81" t="e">
        <f>G65*$D$86/$D$84</f>
        <v>#DIV/0!</v>
      </c>
      <c r="J65" s="5"/>
    </row>
    <row r="66" spans="2:10" ht="16" thickBot="1" x14ac:dyDescent="0.4">
      <c r="B66" s="4"/>
      <c r="C66" s="21"/>
      <c r="D66" s="53"/>
      <c r="E66" s="53"/>
      <c r="F66" s="42">
        <f t="shared" si="9"/>
        <v>0</v>
      </c>
      <c r="G66" s="80"/>
      <c r="H66" s="88"/>
      <c r="I66" s="88"/>
      <c r="J66" s="5"/>
    </row>
    <row r="67" spans="2:10" ht="16" thickBot="1" x14ac:dyDescent="0.4">
      <c r="B67" s="4"/>
      <c r="C67" s="21"/>
      <c r="D67" s="53"/>
      <c r="E67" s="53"/>
      <c r="F67" s="42">
        <f t="shared" si="9"/>
        <v>0</v>
      </c>
      <c r="G67" s="80"/>
      <c r="H67" s="88"/>
      <c r="I67" s="88"/>
      <c r="J67" s="5"/>
    </row>
    <row r="68" spans="2:10" s="16" customFormat="1" ht="16" thickBot="1" x14ac:dyDescent="0.4">
      <c r="B68" s="14" t="s">
        <v>34</v>
      </c>
      <c r="C68" s="11" t="s">
        <v>35</v>
      </c>
      <c r="D68" s="26"/>
      <c r="E68" s="26"/>
      <c r="F68" s="50">
        <f>F65+F64+F63+F62+F60+F57+F50+F47+F6</f>
        <v>0</v>
      </c>
      <c r="G68" s="80" t="e">
        <f t="shared" ref="G68:G73" si="10">F68/($D$85+$D$86+$D$87)</f>
        <v>#DIV/0!</v>
      </c>
      <c r="H68" s="81" t="e">
        <f t="shared" ref="H68:H73" si="11">G68*$D$85/$D$83</f>
        <v>#DIV/0!</v>
      </c>
      <c r="I68" s="81" t="e">
        <f t="shared" ref="I68:I73" si="12">G68*$D$86/$D$84</f>
        <v>#DIV/0!</v>
      </c>
      <c r="J68" s="5"/>
    </row>
    <row r="69" spans="2:10" s="16" customFormat="1" ht="16" thickBot="1" x14ac:dyDescent="0.4">
      <c r="B69" s="14" t="s">
        <v>36</v>
      </c>
      <c r="C69" s="11" t="s">
        <v>37</v>
      </c>
      <c r="D69" s="54"/>
      <c r="E69" s="54"/>
      <c r="F69" s="64">
        <f t="shared" si="9"/>
        <v>0</v>
      </c>
      <c r="G69" s="80" t="e">
        <f t="shared" si="10"/>
        <v>#DIV/0!</v>
      </c>
      <c r="H69" s="81" t="e">
        <f t="shared" si="11"/>
        <v>#DIV/0!</v>
      </c>
      <c r="I69" s="81" t="e">
        <f t="shared" si="12"/>
        <v>#DIV/0!</v>
      </c>
      <c r="J69" s="5"/>
    </row>
    <row r="70" spans="2:10" s="16" customFormat="1" ht="16" thickBot="1" x14ac:dyDescent="0.4">
      <c r="B70" s="23" t="s">
        <v>64</v>
      </c>
      <c r="C70" s="11" t="s">
        <v>38</v>
      </c>
      <c r="D70" s="26"/>
      <c r="E70" s="26"/>
      <c r="F70" s="50">
        <f>F68+F69</f>
        <v>0</v>
      </c>
      <c r="G70" s="80" t="e">
        <f t="shared" si="10"/>
        <v>#DIV/0!</v>
      </c>
      <c r="H70" s="81" t="e">
        <f t="shared" si="11"/>
        <v>#DIV/0!</v>
      </c>
      <c r="I70" s="81" t="e">
        <f t="shared" si="12"/>
        <v>#DIV/0!</v>
      </c>
      <c r="J70" s="5"/>
    </row>
    <row r="71" spans="2:10" s="16" customFormat="1" ht="16" thickBot="1" x14ac:dyDescent="0.4">
      <c r="B71" s="14" t="s">
        <v>39</v>
      </c>
      <c r="C71" s="11" t="s">
        <v>40</v>
      </c>
      <c r="D71" s="54"/>
      <c r="E71" s="54"/>
      <c r="F71" s="64">
        <f t="shared" si="9"/>
        <v>0</v>
      </c>
      <c r="G71" s="80" t="e">
        <f t="shared" si="10"/>
        <v>#DIV/0!</v>
      </c>
      <c r="H71" s="81" t="e">
        <f t="shared" si="11"/>
        <v>#DIV/0!</v>
      </c>
      <c r="I71" s="81" t="e">
        <f t="shared" si="12"/>
        <v>#DIV/0!</v>
      </c>
      <c r="J71" s="5"/>
    </row>
    <row r="72" spans="2:10" s="16" customFormat="1" ht="16" thickBot="1" x14ac:dyDescent="0.4">
      <c r="B72" s="14" t="s">
        <v>41</v>
      </c>
      <c r="C72" s="11" t="s">
        <v>42</v>
      </c>
      <c r="D72" s="54"/>
      <c r="E72" s="54"/>
      <c r="F72" s="64">
        <f t="shared" si="9"/>
        <v>0</v>
      </c>
      <c r="G72" s="80" t="e">
        <f t="shared" si="10"/>
        <v>#DIV/0!</v>
      </c>
      <c r="H72" s="81" t="e">
        <f t="shared" si="11"/>
        <v>#DIV/0!</v>
      </c>
      <c r="I72" s="81" t="e">
        <f t="shared" si="12"/>
        <v>#DIV/0!</v>
      </c>
      <c r="J72" s="5"/>
    </row>
    <row r="73" spans="2:10" s="16" customFormat="1" ht="16" thickBot="1" x14ac:dyDescent="0.4">
      <c r="B73" s="14" t="s">
        <v>43</v>
      </c>
      <c r="C73" s="33" t="s">
        <v>50</v>
      </c>
      <c r="D73" s="28"/>
      <c r="E73" s="28"/>
      <c r="F73" s="50">
        <f>F70+F71+F72</f>
        <v>0</v>
      </c>
      <c r="G73" s="80" t="e">
        <f t="shared" si="10"/>
        <v>#DIV/0!</v>
      </c>
      <c r="H73" s="81" t="e">
        <f t="shared" si="11"/>
        <v>#DIV/0!</v>
      </c>
      <c r="I73" s="81" t="e">
        <f t="shared" si="12"/>
        <v>#DIV/0!</v>
      </c>
      <c r="J73" s="5"/>
    </row>
    <row r="74" spans="2:10" s="16" customFormat="1" ht="16" thickBot="1" x14ac:dyDescent="0.4">
      <c r="B74" s="14" t="s">
        <v>44</v>
      </c>
      <c r="C74" s="11" t="s">
        <v>45</v>
      </c>
      <c r="D74" s="26"/>
      <c r="E74" s="26"/>
      <c r="F74" s="50">
        <f>F86</f>
        <v>0</v>
      </c>
      <c r="G74" s="80"/>
      <c r="H74" s="81"/>
      <c r="I74" s="81"/>
      <c r="J74" s="5"/>
    </row>
    <row r="75" spans="2:10" s="16" customFormat="1" ht="16" thickBot="1" x14ac:dyDescent="0.4">
      <c r="B75" s="14" t="s">
        <v>46</v>
      </c>
      <c r="C75" s="8" t="s">
        <v>53</v>
      </c>
      <c r="D75" s="55"/>
      <c r="E75" s="55"/>
      <c r="F75" s="66"/>
      <c r="G75" s="89" t="e">
        <f>G73</f>
        <v>#DIV/0!</v>
      </c>
      <c r="H75" s="90" t="e">
        <f>H73</f>
        <v>#DIV/0!</v>
      </c>
      <c r="I75" s="90" t="e">
        <f>I73</f>
        <v>#DIV/0!</v>
      </c>
      <c r="J75" s="5"/>
    </row>
    <row r="76" spans="2:10" s="16" customFormat="1" ht="16" thickBot="1" x14ac:dyDescent="0.4">
      <c r="B76" s="14" t="s">
        <v>47</v>
      </c>
      <c r="C76" s="11" t="s">
        <v>48</v>
      </c>
      <c r="D76" s="26"/>
      <c r="E76" s="26"/>
      <c r="F76" s="50"/>
      <c r="G76" s="80" t="e">
        <f>G75*0.19</f>
        <v>#DIV/0!</v>
      </c>
      <c r="H76" s="90" t="e">
        <f>H75*0.19</f>
        <v>#DIV/0!</v>
      </c>
      <c r="I76" s="90" t="e">
        <f>I75*0.19</f>
        <v>#DIV/0!</v>
      </c>
      <c r="J76" s="15"/>
    </row>
    <row r="77" spans="2:10" s="16" customFormat="1" ht="16" thickBot="1" x14ac:dyDescent="0.4">
      <c r="B77" s="34" t="s">
        <v>49</v>
      </c>
      <c r="C77" s="10" t="s">
        <v>54</v>
      </c>
      <c r="D77" s="56"/>
      <c r="E77" s="56"/>
      <c r="F77" s="67"/>
      <c r="G77" s="89" t="e">
        <f>G75+G76</f>
        <v>#DIV/0!</v>
      </c>
      <c r="H77" s="91" t="e">
        <f>H75+H76</f>
        <v>#DIV/0!</v>
      </c>
      <c r="I77" s="91" t="e">
        <f>I75+I76</f>
        <v>#DIV/0!</v>
      </c>
      <c r="J77" s="35"/>
    </row>
    <row r="78" spans="2:10" s="16" customFormat="1" ht="16" thickBot="1" x14ac:dyDescent="0.4">
      <c r="B78" s="14"/>
      <c r="C78" s="11" t="s">
        <v>55</v>
      </c>
      <c r="D78" s="26"/>
      <c r="E78" s="26"/>
      <c r="F78" s="50"/>
      <c r="G78" s="80"/>
      <c r="H78" s="92" t="e">
        <f>H75/12</f>
        <v>#DIV/0!</v>
      </c>
      <c r="I78" s="92" t="e">
        <f>I75/12</f>
        <v>#DIV/0!</v>
      </c>
      <c r="J78" s="5"/>
    </row>
    <row r="79" spans="2:10" s="16" customFormat="1" ht="16" thickBot="1" x14ac:dyDescent="0.4">
      <c r="B79" s="14"/>
      <c r="C79" s="8" t="s">
        <v>57</v>
      </c>
      <c r="D79" s="55"/>
      <c r="E79" s="55"/>
      <c r="F79" s="66"/>
      <c r="G79" s="93"/>
      <c r="H79" s="81" t="e">
        <f>H78*0.19</f>
        <v>#DIV/0!</v>
      </c>
      <c r="I79" s="81" t="e">
        <f>I78*0.19</f>
        <v>#DIV/0!</v>
      </c>
      <c r="J79" s="5"/>
    </row>
    <row r="80" spans="2:10" s="16" customFormat="1" ht="16" thickBot="1" x14ac:dyDescent="0.4">
      <c r="B80" s="14"/>
      <c r="C80" s="11" t="s">
        <v>56</v>
      </c>
      <c r="D80" s="26"/>
      <c r="E80" s="26"/>
      <c r="F80" s="50"/>
      <c r="G80" s="80"/>
      <c r="H80" s="94" t="e">
        <f>H78+H79</f>
        <v>#DIV/0!</v>
      </c>
      <c r="I80" s="94" t="e">
        <f>I78+I79</f>
        <v>#DIV/0!</v>
      </c>
      <c r="J80" s="15"/>
    </row>
    <row r="81" spans="2:9" x14ac:dyDescent="0.35">
      <c r="B81" s="13"/>
      <c r="C81" s="19" t="s">
        <v>112</v>
      </c>
      <c r="D81" s="69"/>
      <c r="E81" s="69"/>
      <c r="F81" s="70"/>
      <c r="G81" s="70"/>
      <c r="H81" s="48"/>
      <c r="I81" s="48"/>
    </row>
    <row r="82" spans="2:9" ht="16" thickBot="1" x14ac:dyDescent="0.4">
      <c r="G82" s="70"/>
    </row>
    <row r="83" spans="2:9" ht="16" thickBot="1" x14ac:dyDescent="0.4">
      <c r="B83" s="77" t="s">
        <v>86</v>
      </c>
      <c r="C83" s="77"/>
      <c r="D83" s="79"/>
      <c r="E83" s="4" t="s">
        <v>58</v>
      </c>
      <c r="G83" s="38"/>
    </row>
    <row r="84" spans="2:9" ht="16" thickBot="1" x14ac:dyDescent="0.4">
      <c r="B84" s="77" t="s">
        <v>121</v>
      </c>
      <c r="C84" s="77"/>
      <c r="D84" s="79"/>
      <c r="E84" s="4" t="s">
        <v>58</v>
      </c>
      <c r="G84" s="38"/>
    </row>
    <row r="85" spans="2:9" ht="16" thickBot="1" x14ac:dyDescent="0.4">
      <c r="B85" s="77" t="s">
        <v>65</v>
      </c>
      <c r="C85" s="77"/>
      <c r="D85" s="79"/>
      <c r="E85" s="4" t="s">
        <v>59</v>
      </c>
      <c r="G85" s="38"/>
    </row>
    <row r="86" spans="2:9" ht="16" thickBot="1" x14ac:dyDescent="0.4">
      <c r="B86" s="77" t="s">
        <v>52</v>
      </c>
      <c r="C86" s="77"/>
      <c r="D86" s="79"/>
      <c r="E86" s="4" t="s">
        <v>59</v>
      </c>
      <c r="G86" s="38"/>
    </row>
    <row r="87" spans="2:9" ht="16" thickBot="1" x14ac:dyDescent="0.4">
      <c r="B87" s="78" t="s">
        <v>97</v>
      </c>
      <c r="C87" s="78"/>
      <c r="D87" s="79"/>
      <c r="E87" s="4" t="s">
        <v>59</v>
      </c>
      <c r="G87" s="38"/>
    </row>
    <row r="88" spans="2:9" x14ac:dyDescent="0.35">
      <c r="G88" s="38"/>
    </row>
    <row r="89" spans="2:9" x14ac:dyDescent="0.35">
      <c r="G89" s="38"/>
    </row>
    <row r="90" spans="2:9" x14ac:dyDescent="0.35">
      <c r="G90" s="38"/>
    </row>
    <row r="91" spans="2:9" x14ac:dyDescent="0.35">
      <c r="G91" s="38"/>
    </row>
    <row r="92" spans="2:9" x14ac:dyDescent="0.35">
      <c r="G92" s="38"/>
    </row>
    <row r="93" spans="2:9" x14ac:dyDescent="0.35">
      <c r="G93" s="38"/>
    </row>
    <row r="94" spans="2:9" x14ac:dyDescent="0.35">
      <c r="G94" s="38"/>
    </row>
    <row r="95" spans="2:9" x14ac:dyDescent="0.35">
      <c r="G95" s="38"/>
    </row>
    <row r="96" spans="2:9" x14ac:dyDescent="0.35">
      <c r="G96" s="38"/>
    </row>
    <row r="97" spans="7:7" x14ac:dyDescent="0.35">
      <c r="G97" s="38"/>
    </row>
    <row r="98" spans="7:7" x14ac:dyDescent="0.35">
      <c r="G98" s="38"/>
    </row>
    <row r="99" spans="7:7" x14ac:dyDescent="0.35">
      <c r="G99" s="38"/>
    </row>
    <row r="100" spans="7:7" x14ac:dyDescent="0.35">
      <c r="G100" s="38"/>
    </row>
    <row r="101" spans="7:7" x14ac:dyDescent="0.35">
      <c r="G101" s="38"/>
    </row>
    <row r="102" spans="7:7" x14ac:dyDescent="0.35">
      <c r="G102" s="38"/>
    </row>
    <row r="103" spans="7:7" x14ac:dyDescent="0.35">
      <c r="G103" s="38"/>
    </row>
    <row r="104" spans="7:7" x14ac:dyDescent="0.35">
      <c r="G104" s="38"/>
    </row>
    <row r="105" spans="7:7" x14ac:dyDescent="0.35">
      <c r="G105" s="38"/>
    </row>
    <row r="106" spans="7:7" x14ac:dyDescent="0.35">
      <c r="G106" s="38"/>
    </row>
    <row r="107" spans="7:7" x14ac:dyDescent="0.35">
      <c r="G107" s="38"/>
    </row>
    <row r="108" spans="7:7" x14ac:dyDescent="0.35">
      <c r="G108" s="38"/>
    </row>
    <row r="109" spans="7:7" x14ac:dyDescent="0.35">
      <c r="G109" s="38"/>
    </row>
    <row r="110" spans="7:7" x14ac:dyDescent="0.35">
      <c r="G110" s="38"/>
    </row>
    <row r="111" spans="7:7" x14ac:dyDescent="0.35">
      <c r="G111" s="38"/>
    </row>
    <row r="112" spans="7:7" x14ac:dyDescent="0.35">
      <c r="G112" s="38"/>
    </row>
    <row r="113" spans="7:7" x14ac:dyDescent="0.35">
      <c r="G113" s="38"/>
    </row>
    <row r="114" spans="7:7" x14ac:dyDescent="0.35">
      <c r="G114" s="38"/>
    </row>
    <row r="115" spans="7:7" x14ac:dyDescent="0.35">
      <c r="G115" s="38"/>
    </row>
    <row r="116" spans="7:7" x14ac:dyDescent="0.35">
      <c r="G116" s="38"/>
    </row>
    <row r="117" spans="7:7" x14ac:dyDescent="0.35">
      <c r="G117" s="38"/>
    </row>
    <row r="118" spans="7:7" x14ac:dyDescent="0.35">
      <c r="G118" s="38"/>
    </row>
    <row r="119" spans="7:7" x14ac:dyDescent="0.35">
      <c r="G119" s="38"/>
    </row>
    <row r="120" spans="7:7" x14ac:dyDescent="0.35">
      <c r="G120" s="38"/>
    </row>
    <row r="121" spans="7:7" x14ac:dyDescent="0.35">
      <c r="G121" s="38"/>
    </row>
    <row r="122" spans="7:7" x14ac:dyDescent="0.35">
      <c r="G122" s="38"/>
    </row>
    <row r="123" spans="7:7" x14ac:dyDescent="0.35">
      <c r="G123" s="38"/>
    </row>
    <row r="124" spans="7:7" x14ac:dyDescent="0.35">
      <c r="G124" s="38"/>
    </row>
    <row r="125" spans="7:7" x14ac:dyDescent="0.35">
      <c r="G125" s="38"/>
    </row>
    <row r="126" spans="7:7" x14ac:dyDescent="0.35">
      <c r="G126" s="38"/>
    </row>
    <row r="127" spans="7:7" x14ac:dyDescent="0.35">
      <c r="G127" s="38"/>
    </row>
    <row r="128" spans="7:7" x14ac:dyDescent="0.35">
      <c r="G128" s="38"/>
    </row>
    <row r="129" spans="7:7" x14ac:dyDescent="0.35">
      <c r="G129" s="38"/>
    </row>
    <row r="130" spans="7:7" x14ac:dyDescent="0.35">
      <c r="G130" s="38"/>
    </row>
    <row r="131" spans="7:7" x14ac:dyDescent="0.35">
      <c r="G131" s="38"/>
    </row>
    <row r="132" spans="7:7" x14ac:dyDescent="0.35">
      <c r="G132" s="38"/>
    </row>
    <row r="133" spans="7:7" x14ac:dyDescent="0.35">
      <c r="G133" s="38"/>
    </row>
    <row r="134" spans="7:7" x14ac:dyDescent="0.35">
      <c r="G134" s="38"/>
    </row>
    <row r="135" spans="7:7" x14ac:dyDescent="0.35">
      <c r="G135" s="38"/>
    </row>
    <row r="136" spans="7:7" x14ac:dyDescent="0.35">
      <c r="G136" s="38"/>
    </row>
    <row r="137" spans="7:7" x14ac:dyDescent="0.35">
      <c r="G137" s="38"/>
    </row>
    <row r="138" spans="7:7" x14ac:dyDescent="0.35">
      <c r="G138" s="38"/>
    </row>
    <row r="139" spans="7:7" x14ac:dyDescent="0.35">
      <c r="G139" s="38"/>
    </row>
    <row r="140" spans="7:7" x14ac:dyDescent="0.35">
      <c r="G140" s="38"/>
    </row>
    <row r="141" spans="7:7" x14ac:dyDescent="0.35">
      <c r="G141" s="38"/>
    </row>
    <row r="142" spans="7:7" x14ac:dyDescent="0.35">
      <c r="G142" s="38"/>
    </row>
    <row r="143" spans="7:7" x14ac:dyDescent="0.35">
      <c r="G143" s="38"/>
    </row>
    <row r="144" spans="7:7" x14ac:dyDescent="0.35">
      <c r="G144" s="38"/>
    </row>
    <row r="145" spans="7:7" x14ac:dyDescent="0.35">
      <c r="G145" s="38"/>
    </row>
    <row r="146" spans="7:7" x14ac:dyDescent="0.35">
      <c r="G146" s="38"/>
    </row>
    <row r="147" spans="7:7" x14ac:dyDescent="0.35">
      <c r="G147" s="38"/>
    </row>
    <row r="148" spans="7:7" x14ac:dyDescent="0.35">
      <c r="G148" s="38"/>
    </row>
    <row r="149" spans="7:7" x14ac:dyDescent="0.35">
      <c r="G149" s="38"/>
    </row>
    <row r="150" spans="7:7" x14ac:dyDescent="0.35">
      <c r="G150" s="38"/>
    </row>
    <row r="151" spans="7:7" x14ac:dyDescent="0.35">
      <c r="G151" s="38"/>
    </row>
    <row r="152" spans="7:7" x14ac:dyDescent="0.35">
      <c r="G152" s="38"/>
    </row>
    <row r="153" spans="7:7" x14ac:dyDescent="0.35">
      <c r="G153" s="38"/>
    </row>
    <row r="154" spans="7:7" x14ac:dyDescent="0.35">
      <c r="G154" s="38"/>
    </row>
    <row r="155" spans="7:7" x14ac:dyDescent="0.35">
      <c r="G155" s="38"/>
    </row>
    <row r="156" spans="7:7" x14ac:dyDescent="0.35">
      <c r="G156" s="38"/>
    </row>
    <row r="157" spans="7:7" x14ac:dyDescent="0.35">
      <c r="G157" s="38"/>
    </row>
    <row r="158" spans="7:7" x14ac:dyDescent="0.35">
      <c r="G158" s="38"/>
    </row>
    <row r="159" spans="7:7" x14ac:dyDescent="0.35">
      <c r="G159" s="38"/>
    </row>
    <row r="160" spans="7:7" x14ac:dyDescent="0.35">
      <c r="G160" s="38"/>
    </row>
    <row r="161" spans="7:7" x14ac:dyDescent="0.35">
      <c r="G161" s="38"/>
    </row>
    <row r="162" spans="7:7" x14ac:dyDescent="0.35">
      <c r="G162" s="38"/>
    </row>
    <row r="163" spans="7:7" x14ac:dyDescent="0.35">
      <c r="G163" s="38"/>
    </row>
    <row r="164" spans="7:7" x14ac:dyDescent="0.35">
      <c r="G164" s="38"/>
    </row>
    <row r="165" spans="7:7" x14ac:dyDescent="0.35">
      <c r="G165" s="38"/>
    </row>
    <row r="166" spans="7:7" x14ac:dyDescent="0.35">
      <c r="G166" s="38"/>
    </row>
    <row r="167" spans="7:7" x14ac:dyDescent="0.35">
      <c r="G167" s="38"/>
    </row>
    <row r="168" spans="7:7" x14ac:dyDescent="0.35">
      <c r="G168" s="38"/>
    </row>
    <row r="169" spans="7:7" x14ac:dyDescent="0.35">
      <c r="G169" s="38"/>
    </row>
    <row r="170" spans="7:7" x14ac:dyDescent="0.35">
      <c r="G170" s="38"/>
    </row>
    <row r="171" spans="7:7" x14ac:dyDescent="0.35">
      <c r="G171" s="38"/>
    </row>
    <row r="172" spans="7:7" x14ac:dyDescent="0.35">
      <c r="G172" s="38"/>
    </row>
    <row r="173" spans="7:7" x14ac:dyDescent="0.35">
      <c r="G173" s="38"/>
    </row>
    <row r="174" spans="7:7" x14ac:dyDescent="0.35">
      <c r="G174" s="38"/>
    </row>
    <row r="175" spans="7:7" x14ac:dyDescent="0.35">
      <c r="G175" s="38"/>
    </row>
    <row r="176" spans="7:7" x14ac:dyDescent="0.35">
      <c r="G176" s="38"/>
    </row>
    <row r="177" spans="7:7" x14ac:dyDescent="0.35">
      <c r="G177" s="38"/>
    </row>
    <row r="178" spans="7:7" x14ac:dyDescent="0.35">
      <c r="G178" s="38"/>
    </row>
    <row r="179" spans="7:7" x14ac:dyDescent="0.35">
      <c r="G179" s="38"/>
    </row>
    <row r="180" spans="7:7" x14ac:dyDescent="0.35">
      <c r="G180" s="38"/>
    </row>
    <row r="181" spans="7:7" x14ac:dyDescent="0.35">
      <c r="G181" s="38"/>
    </row>
    <row r="182" spans="7:7" x14ac:dyDescent="0.35">
      <c r="G182" s="38"/>
    </row>
    <row r="183" spans="7:7" x14ac:dyDescent="0.35">
      <c r="G183" s="38"/>
    </row>
    <row r="184" spans="7:7" x14ac:dyDescent="0.35">
      <c r="G184" s="38"/>
    </row>
    <row r="185" spans="7:7" x14ac:dyDescent="0.35">
      <c r="G185" s="38"/>
    </row>
    <row r="186" spans="7:7" x14ac:dyDescent="0.35">
      <c r="G186" s="38"/>
    </row>
    <row r="187" spans="7:7" x14ac:dyDescent="0.35">
      <c r="G187" s="38"/>
    </row>
    <row r="188" spans="7:7" x14ac:dyDescent="0.35">
      <c r="G188" s="38"/>
    </row>
    <row r="189" spans="7:7" x14ac:dyDescent="0.35">
      <c r="G189" s="38"/>
    </row>
    <row r="190" spans="7:7" x14ac:dyDescent="0.35">
      <c r="G190" s="38"/>
    </row>
    <row r="191" spans="7:7" x14ac:dyDescent="0.35">
      <c r="G191" s="38"/>
    </row>
    <row r="192" spans="7:7" x14ac:dyDescent="0.35">
      <c r="G192" s="38"/>
    </row>
    <row r="193" spans="7:7" x14ac:dyDescent="0.35">
      <c r="G193" s="38"/>
    </row>
    <row r="194" spans="7:7" x14ac:dyDescent="0.35">
      <c r="G194" s="38"/>
    </row>
    <row r="195" spans="7:7" x14ac:dyDescent="0.35">
      <c r="G195" s="38"/>
    </row>
    <row r="196" spans="7:7" x14ac:dyDescent="0.35">
      <c r="G196" s="38"/>
    </row>
    <row r="197" spans="7:7" x14ac:dyDescent="0.35">
      <c r="G197" s="38"/>
    </row>
    <row r="198" spans="7:7" x14ac:dyDescent="0.35">
      <c r="G198" s="38"/>
    </row>
    <row r="199" spans="7:7" x14ac:dyDescent="0.35">
      <c r="G199" s="38"/>
    </row>
    <row r="200" spans="7:7" x14ac:dyDescent="0.35">
      <c r="G200" s="38"/>
    </row>
    <row r="201" spans="7:7" x14ac:dyDescent="0.35">
      <c r="G201" s="38"/>
    </row>
    <row r="202" spans="7:7" x14ac:dyDescent="0.35">
      <c r="G202" s="38"/>
    </row>
    <row r="203" spans="7:7" x14ac:dyDescent="0.35">
      <c r="G203" s="38"/>
    </row>
    <row r="204" spans="7:7" x14ac:dyDescent="0.35">
      <c r="G204" s="38"/>
    </row>
    <row r="205" spans="7:7" x14ac:dyDescent="0.35">
      <c r="G205" s="38"/>
    </row>
    <row r="206" spans="7:7" x14ac:dyDescent="0.35">
      <c r="G206" s="38"/>
    </row>
    <row r="207" spans="7:7" x14ac:dyDescent="0.35">
      <c r="G207" s="38"/>
    </row>
    <row r="208" spans="7:7" x14ac:dyDescent="0.35">
      <c r="G208" s="38"/>
    </row>
    <row r="209" spans="7:7" x14ac:dyDescent="0.35">
      <c r="G209" s="38"/>
    </row>
    <row r="210" spans="7:7" x14ac:dyDescent="0.35">
      <c r="G210" s="38"/>
    </row>
    <row r="211" spans="7:7" x14ac:dyDescent="0.35">
      <c r="G211" s="38"/>
    </row>
    <row r="212" spans="7:7" x14ac:dyDescent="0.35">
      <c r="G212" s="38"/>
    </row>
    <row r="213" spans="7:7" x14ac:dyDescent="0.35">
      <c r="G213" s="38"/>
    </row>
    <row r="214" spans="7:7" x14ac:dyDescent="0.35">
      <c r="G214" s="38"/>
    </row>
    <row r="215" spans="7:7" x14ac:dyDescent="0.35">
      <c r="G215" s="38"/>
    </row>
    <row r="216" spans="7:7" x14ac:dyDescent="0.35">
      <c r="G216" s="38"/>
    </row>
    <row r="217" spans="7:7" x14ac:dyDescent="0.35">
      <c r="G217" s="38"/>
    </row>
    <row r="218" spans="7:7" x14ac:dyDescent="0.35">
      <c r="G218" s="38"/>
    </row>
    <row r="219" spans="7:7" x14ac:dyDescent="0.35">
      <c r="G219" s="38"/>
    </row>
    <row r="220" spans="7:7" x14ac:dyDescent="0.35">
      <c r="G220" s="38"/>
    </row>
    <row r="221" spans="7:7" x14ac:dyDescent="0.35">
      <c r="G221" s="38"/>
    </row>
    <row r="222" spans="7:7" x14ac:dyDescent="0.35">
      <c r="G222" s="38"/>
    </row>
    <row r="223" spans="7:7" x14ac:dyDescent="0.35">
      <c r="G223" s="38"/>
    </row>
    <row r="224" spans="7:7" x14ac:dyDescent="0.35">
      <c r="G224" s="38"/>
    </row>
    <row r="225" spans="7:7" x14ac:dyDescent="0.35">
      <c r="G225" s="38"/>
    </row>
    <row r="226" spans="7:7" x14ac:dyDescent="0.35">
      <c r="G226" s="38"/>
    </row>
    <row r="227" spans="7:7" x14ac:dyDescent="0.35">
      <c r="G227" s="38"/>
    </row>
    <row r="228" spans="7:7" x14ac:dyDescent="0.35">
      <c r="G228" s="38"/>
    </row>
    <row r="229" spans="7:7" x14ac:dyDescent="0.35">
      <c r="G229" s="38"/>
    </row>
    <row r="230" spans="7:7" x14ac:dyDescent="0.35">
      <c r="G230" s="38"/>
    </row>
    <row r="231" spans="7:7" x14ac:dyDescent="0.35">
      <c r="G231" s="38"/>
    </row>
    <row r="232" spans="7:7" x14ac:dyDescent="0.35">
      <c r="G232" s="38"/>
    </row>
    <row r="233" spans="7:7" x14ac:dyDescent="0.35">
      <c r="G233" s="38"/>
    </row>
    <row r="234" spans="7:7" x14ac:dyDescent="0.35">
      <c r="G234" s="38"/>
    </row>
    <row r="235" spans="7:7" x14ac:dyDescent="0.35">
      <c r="G235" s="38"/>
    </row>
    <row r="236" spans="7:7" x14ac:dyDescent="0.35">
      <c r="G236" s="38"/>
    </row>
    <row r="237" spans="7:7" x14ac:dyDescent="0.35">
      <c r="G237" s="38"/>
    </row>
    <row r="238" spans="7:7" x14ac:dyDescent="0.35">
      <c r="G238" s="38"/>
    </row>
    <row r="239" spans="7:7" x14ac:dyDescent="0.35">
      <c r="G239" s="38"/>
    </row>
    <row r="240" spans="7:7" x14ac:dyDescent="0.35">
      <c r="G240" s="38"/>
    </row>
    <row r="241" spans="7:7" x14ac:dyDescent="0.35">
      <c r="G241" s="38"/>
    </row>
    <row r="242" spans="7:7" x14ac:dyDescent="0.35">
      <c r="G242" s="38"/>
    </row>
    <row r="243" spans="7:7" x14ac:dyDescent="0.35">
      <c r="G243" s="38"/>
    </row>
    <row r="244" spans="7:7" x14ac:dyDescent="0.35">
      <c r="G244" s="38"/>
    </row>
    <row r="245" spans="7:7" x14ac:dyDescent="0.35">
      <c r="G245" s="38"/>
    </row>
    <row r="246" spans="7:7" x14ac:dyDescent="0.35">
      <c r="G246" s="38"/>
    </row>
    <row r="247" spans="7:7" x14ac:dyDescent="0.35">
      <c r="G247" s="38"/>
    </row>
    <row r="248" spans="7:7" x14ac:dyDescent="0.35">
      <c r="G248" s="38"/>
    </row>
    <row r="249" spans="7:7" x14ac:dyDescent="0.35">
      <c r="G249" s="38"/>
    </row>
    <row r="250" spans="7:7" x14ac:dyDescent="0.35">
      <c r="G250" s="38"/>
    </row>
    <row r="251" spans="7:7" x14ac:dyDescent="0.35">
      <c r="G251" s="38"/>
    </row>
    <row r="252" spans="7:7" x14ac:dyDescent="0.35">
      <c r="G252" s="38"/>
    </row>
    <row r="253" spans="7:7" x14ac:dyDescent="0.35">
      <c r="G253" s="38"/>
    </row>
    <row r="254" spans="7:7" x14ac:dyDescent="0.35">
      <c r="G254" s="38"/>
    </row>
    <row r="255" spans="7:7" x14ac:dyDescent="0.35">
      <c r="G255" s="38"/>
    </row>
    <row r="256" spans="7:7" x14ac:dyDescent="0.35">
      <c r="G256" s="38"/>
    </row>
    <row r="257" spans="7:7" x14ac:dyDescent="0.35">
      <c r="G257" s="38"/>
    </row>
    <row r="258" spans="7:7" x14ac:dyDescent="0.35">
      <c r="G258" s="38"/>
    </row>
    <row r="259" spans="7:7" x14ac:dyDescent="0.35">
      <c r="G259" s="38"/>
    </row>
    <row r="260" spans="7:7" x14ac:dyDescent="0.35">
      <c r="G260" s="38"/>
    </row>
    <row r="261" spans="7:7" x14ac:dyDescent="0.35">
      <c r="G261" s="3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261"/>
  <sheetViews>
    <sheetView topLeftCell="B1" zoomScale="106" workbookViewId="0">
      <selection activeCell="C2" sqref="C2"/>
    </sheetView>
  </sheetViews>
  <sheetFormatPr defaultColWidth="11" defaultRowHeight="15.5" x14ac:dyDescent="0.35"/>
  <cols>
    <col min="1" max="2" width="11" style="1"/>
    <col min="3" max="3" width="47.08203125" style="1" customWidth="1"/>
    <col min="4" max="4" width="17.6640625" style="38" customWidth="1"/>
    <col min="5" max="5" width="20.08203125" style="38" customWidth="1"/>
    <col min="6" max="6" width="17.33203125" style="38" bestFit="1" customWidth="1"/>
    <col min="7" max="7" width="17.33203125" style="37" customWidth="1"/>
    <col min="8" max="9" width="19" style="38" customWidth="1"/>
    <col min="10" max="10" width="57.83203125" style="1" customWidth="1"/>
    <col min="11" max="16384" width="11" style="1"/>
  </cols>
  <sheetData>
    <row r="2" spans="2:10" ht="18.5" x14ac:dyDescent="0.35">
      <c r="B2" s="2" t="s">
        <v>157</v>
      </c>
    </row>
    <row r="3" spans="2:10" x14ac:dyDescent="0.35">
      <c r="B3" s="36" t="s">
        <v>101</v>
      </c>
      <c r="C3" s="32"/>
      <c r="D3" s="68"/>
    </row>
    <row r="4" spans="2:10" ht="16" thickBot="1" x14ac:dyDescent="0.4"/>
    <row r="5" spans="2:10" ht="31.5" thickBot="1" x14ac:dyDescent="0.4">
      <c r="B5" s="24"/>
      <c r="C5" s="25" t="s">
        <v>0</v>
      </c>
      <c r="D5" s="26" t="s">
        <v>62</v>
      </c>
      <c r="E5" s="27" t="s">
        <v>63</v>
      </c>
      <c r="F5" s="27" t="s">
        <v>84</v>
      </c>
      <c r="G5" s="28" t="s">
        <v>85</v>
      </c>
      <c r="H5" s="27" t="s">
        <v>122</v>
      </c>
      <c r="I5" s="27" t="s">
        <v>123</v>
      </c>
      <c r="J5" s="29" t="s">
        <v>51</v>
      </c>
    </row>
    <row r="6" spans="2:10" s="16" customFormat="1" ht="16" thickBot="1" x14ac:dyDescent="0.4">
      <c r="B6" s="14" t="s">
        <v>1</v>
      </c>
      <c r="C6" s="11" t="s">
        <v>2</v>
      </c>
      <c r="D6" s="14"/>
      <c r="E6" s="14"/>
      <c r="F6" s="50">
        <f>F7+F14+F16+F21+F24+F27+F30+F34+F35+F38+F42</f>
        <v>0</v>
      </c>
      <c r="G6" s="75" t="e">
        <f>F6/($D$85+$D$86+$D$87)</f>
        <v>#DIV/0!</v>
      </c>
      <c r="H6" s="49" t="e">
        <f>G6*$D$85/$D$83</f>
        <v>#DIV/0!</v>
      </c>
      <c r="I6" s="81" t="e">
        <f>G6*$D$86/$D$84</f>
        <v>#DIV/0!</v>
      </c>
      <c r="J6" s="5"/>
    </row>
    <row r="7" spans="2:10" ht="16" thickBot="1" x14ac:dyDescent="0.4">
      <c r="B7" s="4" t="s">
        <v>3</v>
      </c>
      <c r="C7" s="3" t="s">
        <v>4</v>
      </c>
      <c r="D7" s="4"/>
      <c r="E7" s="4"/>
      <c r="F7" s="65">
        <f>SUM(F8:F13)</f>
        <v>0</v>
      </c>
      <c r="G7" s="40" t="e">
        <f>F7/($D$85+$D$86+$D$87)</f>
        <v>#DIV/0!</v>
      </c>
      <c r="H7" s="83" t="e">
        <f>G7*$D$85/$D$83</f>
        <v>#DIV/0!</v>
      </c>
      <c r="I7" s="84" t="e">
        <f>G7*$D$86/$D$84</f>
        <v>#DIV/0!</v>
      </c>
      <c r="J7" s="6"/>
    </row>
    <row r="8" spans="2:10" s="19" customFormat="1" ht="16" thickBot="1" x14ac:dyDescent="0.4">
      <c r="B8" s="17"/>
      <c r="C8" s="30" t="s">
        <v>66</v>
      </c>
      <c r="D8" s="51"/>
      <c r="E8" s="51"/>
      <c r="F8" s="42">
        <f>D8*E8</f>
        <v>0</v>
      </c>
      <c r="G8" s="41"/>
      <c r="H8" s="86"/>
      <c r="I8" s="86"/>
      <c r="J8" s="18"/>
    </row>
    <row r="9" spans="2:10" s="19" customFormat="1" ht="16" thickBot="1" x14ac:dyDescent="0.4">
      <c r="B9" s="17"/>
      <c r="C9" s="30" t="s">
        <v>67</v>
      </c>
      <c r="D9" s="51"/>
      <c r="E9" s="51"/>
      <c r="F9" s="42">
        <f t="shared" ref="F9:F13" si="0">D9*E9</f>
        <v>0</v>
      </c>
      <c r="G9" s="41"/>
      <c r="H9" s="86"/>
      <c r="I9" s="86"/>
      <c r="J9" s="18"/>
    </row>
    <row r="10" spans="2:10" s="19" customFormat="1" ht="16" thickBot="1" x14ac:dyDescent="0.4">
      <c r="B10" s="17"/>
      <c r="C10" s="30" t="s">
        <v>68</v>
      </c>
      <c r="D10" s="51"/>
      <c r="E10" s="51"/>
      <c r="F10" s="42">
        <f t="shared" si="0"/>
        <v>0</v>
      </c>
      <c r="G10" s="41"/>
      <c r="H10" s="86"/>
      <c r="I10" s="86"/>
      <c r="J10" s="18"/>
    </row>
    <row r="11" spans="2:10" s="19" customFormat="1" ht="16" thickBot="1" x14ac:dyDescent="0.4">
      <c r="B11" s="17"/>
      <c r="C11" s="30" t="s">
        <v>69</v>
      </c>
      <c r="D11" s="51"/>
      <c r="E11" s="51"/>
      <c r="F11" s="42">
        <f t="shared" si="0"/>
        <v>0</v>
      </c>
      <c r="G11" s="41"/>
      <c r="H11" s="86"/>
      <c r="I11" s="86"/>
      <c r="J11" s="18"/>
    </row>
    <row r="12" spans="2:10" s="19" customFormat="1" ht="16" thickBot="1" x14ac:dyDescent="0.4">
      <c r="B12" s="17"/>
      <c r="C12" s="30" t="s">
        <v>70</v>
      </c>
      <c r="D12" s="51"/>
      <c r="E12" s="51"/>
      <c r="F12" s="42">
        <f t="shared" si="0"/>
        <v>0</v>
      </c>
      <c r="G12" s="41"/>
      <c r="H12" s="86"/>
      <c r="I12" s="86"/>
      <c r="J12" s="18"/>
    </row>
    <row r="13" spans="2:10" s="19" customFormat="1" ht="16" thickBot="1" x14ac:dyDescent="0.4">
      <c r="B13" s="17"/>
      <c r="C13" s="30" t="s">
        <v>71</v>
      </c>
      <c r="D13" s="51"/>
      <c r="E13" s="51"/>
      <c r="F13" s="42">
        <f t="shared" si="0"/>
        <v>0</v>
      </c>
      <c r="G13" s="41"/>
      <c r="H13" s="86"/>
      <c r="I13" s="86"/>
      <c r="J13" s="18"/>
    </row>
    <row r="14" spans="2:10" ht="16" thickBot="1" x14ac:dyDescent="0.4">
      <c r="B14" s="4" t="s">
        <v>5</v>
      </c>
      <c r="C14" s="3" t="s">
        <v>6</v>
      </c>
      <c r="D14" s="4"/>
      <c r="E14" s="4"/>
      <c r="F14" s="65">
        <f>F15</f>
        <v>0</v>
      </c>
      <c r="G14" s="40" t="e">
        <f>F14/($D$85+$D$86+$D$87)</f>
        <v>#DIV/0!</v>
      </c>
      <c r="H14" s="83" t="e">
        <f>G14*$D$85/$D$83</f>
        <v>#DIV/0!</v>
      </c>
      <c r="I14" s="84" t="e">
        <f>G14*$D$86/$D$84</f>
        <v>#DIV/0!</v>
      </c>
      <c r="J14" s="6"/>
    </row>
    <row r="15" spans="2:10" s="19" customFormat="1" ht="16" thickBot="1" x14ac:dyDescent="0.4">
      <c r="B15" s="17"/>
      <c r="C15" s="20"/>
      <c r="D15" s="51"/>
      <c r="E15" s="51"/>
      <c r="F15" s="42">
        <f>D15*E15</f>
        <v>0</v>
      </c>
      <c r="G15" s="41"/>
      <c r="H15" s="86"/>
      <c r="I15" s="86"/>
      <c r="J15" s="18"/>
    </row>
    <row r="16" spans="2:10" ht="16" thickBot="1" x14ac:dyDescent="0.4">
      <c r="B16" s="4" t="s">
        <v>7</v>
      </c>
      <c r="C16" s="3" t="s">
        <v>8</v>
      </c>
      <c r="D16" s="4"/>
      <c r="E16" s="4"/>
      <c r="F16" s="65">
        <f>SUM(F17:F20)</f>
        <v>0</v>
      </c>
      <c r="G16" s="40" t="e">
        <f>F16/($D$85+$D$86+$D$87)</f>
        <v>#DIV/0!</v>
      </c>
      <c r="H16" s="83" t="e">
        <f>G16*$D$85/$D$83</f>
        <v>#DIV/0!</v>
      </c>
      <c r="I16" s="84" t="e">
        <f>G16*$D$86/$D$84</f>
        <v>#DIV/0!</v>
      </c>
      <c r="J16" s="6"/>
    </row>
    <row r="17" spans="2:10" ht="16" thickBot="1" x14ac:dyDescent="0.4">
      <c r="B17" s="4"/>
      <c r="C17" s="30" t="s">
        <v>72</v>
      </c>
      <c r="D17" s="51"/>
      <c r="E17" s="51"/>
      <c r="F17" s="42">
        <f t="shared" ref="F17:F20" si="1">D17*E17</f>
        <v>0</v>
      </c>
      <c r="G17" s="41"/>
      <c r="H17" s="86"/>
      <c r="I17" s="86"/>
      <c r="J17" s="6"/>
    </row>
    <row r="18" spans="2:10" ht="16" thickBot="1" x14ac:dyDescent="0.4">
      <c r="B18" s="4"/>
      <c r="C18" s="30" t="s">
        <v>73</v>
      </c>
      <c r="D18" s="51"/>
      <c r="E18" s="51"/>
      <c r="F18" s="42">
        <f t="shared" si="1"/>
        <v>0</v>
      </c>
      <c r="G18" s="41"/>
      <c r="H18" s="86"/>
      <c r="I18" s="86"/>
      <c r="J18" s="6"/>
    </row>
    <row r="19" spans="2:10" ht="16" thickBot="1" x14ac:dyDescent="0.4">
      <c r="B19" s="4"/>
      <c r="C19" s="30" t="s">
        <v>74</v>
      </c>
      <c r="D19" s="51"/>
      <c r="E19" s="51"/>
      <c r="F19" s="42">
        <f t="shared" si="1"/>
        <v>0</v>
      </c>
      <c r="G19" s="41"/>
      <c r="H19" s="86"/>
      <c r="I19" s="86"/>
      <c r="J19" s="6"/>
    </row>
    <row r="20" spans="2:10" ht="16" thickBot="1" x14ac:dyDescent="0.4">
      <c r="B20" s="4"/>
      <c r="C20" s="20"/>
      <c r="D20" s="51"/>
      <c r="E20" s="51"/>
      <c r="F20" s="42">
        <f t="shared" si="1"/>
        <v>0</v>
      </c>
      <c r="G20" s="41"/>
      <c r="H20" s="86"/>
      <c r="I20" s="86"/>
      <c r="J20" s="6"/>
    </row>
    <row r="21" spans="2:10" ht="16" thickBot="1" x14ac:dyDescent="0.4">
      <c r="B21" s="4" t="s">
        <v>9</v>
      </c>
      <c r="C21" s="3" t="s">
        <v>10</v>
      </c>
      <c r="D21" s="4"/>
      <c r="E21" s="4"/>
      <c r="F21" s="65">
        <f>SUM(F22:F23)</f>
        <v>0</v>
      </c>
      <c r="G21" s="40" t="e">
        <f>F21/($D$85+$D$86+$D$87)</f>
        <v>#DIV/0!</v>
      </c>
      <c r="H21" s="83" t="e">
        <f>G21*$D$85/$D$83</f>
        <v>#DIV/0!</v>
      </c>
      <c r="I21" s="84" t="e">
        <f>G21*$D$86/$D$84</f>
        <v>#DIV/0!</v>
      </c>
      <c r="J21" s="6"/>
    </row>
    <row r="22" spans="2:10" ht="16" thickBot="1" x14ac:dyDescent="0.4">
      <c r="B22" s="4"/>
      <c r="C22" s="30" t="s">
        <v>75</v>
      </c>
      <c r="D22" s="53"/>
      <c r="E22" s="53"/>
      <c r="F22" s="42">
        <f t="shared" ref="F22:F23" si="2">D22*E22</f>
        <v>0</v>
      </c>
      <c r="G22" s="43"/>
      <c r="H22" s="87"/>
      <c r="I22" s="87"/>
      <c r="J22" s="6"/>
    </row>
    <row r="23" spans="2:10" ht="16" thickBot="1" x14ac:dyDescent="0.4">
      <c r="B23" s="4"/>
      <c r="C23" s="21"/>
      <c r="D23" s="53"/>
      <c r="E23" s="53"/>
      <c r="F23" s="42">
        <f t="shared" si="2"/>
        <v>0</v>
      </c>
      <c r="G23" s="43"/>
      <c r="H23" s="87"/>
      <c r="I23" s="87"/>
      <c r="J23" s="6"/>
    </row>
    <row r="24" spans="2:10" ht="16" thickBot="1" x14ac:dyDescent="0.4">
      <c r="B24" s="4" t="s">
        <v>11</v>
      </c>
      <c r="C24" s="3" t="s">
        <v>12</v>
      </c>
      <c r="D24" s="4"/>
      <c r="E24" s="4"/>
      <c r="F24" s="65">
        <f>SUM(F25:F26)</f>
        <v>0</v>
      </c>
      <c r="G24" s="40" t="e">
        <f>F24/($D$85+$D$86+$D$87)</f>
        <v>#DIV/0!</v>
      </c>
      <c r="H24" s="83" t="e">
        <f>G24*$D$85/$D$83</f>
        <v>#DIV/0!</v>
      </c>
      <c r="I24" s="84" t="e">
        <f>G24*$D$86/$D$84</f>
        <v>#DIV/0!</v>
      </c>
      <c r="J24" s="6"/>
    </row>
    <row r="25" spans="2:10" ht="16" thickBot="1" x14ac:dyDescent="0.4">
      <c r="B25" s="4"/>
      <c r="C25" s="21"/>
      <c r="D25" s="53"/>
      <c r="E25" s="53"/>
      <c r="F25" s="42">
        <f t="shared" ref="F25:F26" si="3">D25*E25</f>
        <v>0</v>
      </c>
      <c r="G25" s="43"/>
      <c r="H25" s="87"/>
      <c r="I25" s="87"/>
      <c r="J25" s="6"/>
    </row>
    <row r="26" spans="2:10" ht="16" thickBot="1" x14ac:dyDescent="0.4">
      <c r="B26" s="4"/>
      <c r="C26" s="21"/>
      <c r="D26" s="53"/>
      <c r="E26" s="53"/>
      <c r="F26" s="42">
        <f t="shared" si="3"/>
        <v>0</v>
      </c>
      <c r="G26" s="43"/>
      <c r="H26" s="87"/>
      <c r="I26" s="87"/>
      <c r="J26" s="6"/>
    </row>
    <row r="27" spans="2:10" ht="16" thickBot="1" x14ac:dyDescent="0.4">
      <c r="B27" s="4" t="s">
        <v>13</v>
      </c>
      <c r="C27" s="3" t="s">
        <v>14</v>
      </c>
      <c r="D27" s="4"/>
      <c r="E27" s="4"/>
      <c r="F27" s="65">
        <f>SUM(F28:F29)</f>
        <v>0</v>
      </c>
      <c r="G27" s="40" t="e">
        <f>F27/($D$85+$D$86+$D$87)</f>
        <v>#DIV/0!</v>
      </c>
      <c r="H27" s="83" t="e">
        <f>G27*$D$85/$D$83</f>
        <v>#DIV/0!</v>
      </c>
      <c r="I27" s="84" t="e">
        <f>G27*$D$86/$D$84</f>
        <v>#DIV/0!</v>
      </c>
      <c r="J27" s="6"/>
    </row>
    <row r="28" spans="2:10" ht="16" thickBot="1" x14ac:dyDescent="0.4">
      <c r="B28" s="4"/>
      <c r="C28" s="21"/>
      <c r="D28" s="53"/>
      <c r="E28" s="53"/>
      <c r="F28" s="42">
        <f t="shared" ref="F28:F29" si="4">D28*E28</f>
        <v>0</v>
      </c>
      <c r="G28" s="43"/>
      <c r="H28" s="87"/>
      <c r="I28" s="87"/>
      <c r="J28" s="6"/>
    </row>
    <row r="29" spans="2:10" ht="16" thickBot="1" x14ac:dyDescent="0.4">
      <c r="B29" s="4"/>
      <c r="C29" s="21"/>
      <c r="D29" s="53"/>
      <c r="E29" s="53"/>
      <c r="F29" s="42">
        <f t="shared" si="4"/>
        <v>0</v>
      </c>
      <c r="G29" s="43"/>
      <c r="H29" s="87"/>
      <c r="I29" s="87"/>
      <c r="J29" s="6"/>
    </row>
    <row r="30" spans="2:10" ht="16" thickBot="1" x14ac:dyDescent="0.4">
      <c r="B30" s="4" t="s">
        <v>15</v>
      </c>
      <c r="C30" s="3" t="s">
        <v>16</v>
      </c>
      <c r="D30" s="4"/>
      <c r="E30" s="4"/>
      <c r="F30" s="65">
        <f>SUM(F31:F33)</f>
        <v>0</v>
      </c>
      <c r="G30" s="40" t="e">
        <f>F30/($D$85+$D$86+$D$87)</f>
        <v>#DIV/0!</v>
      </c>
      <c r="H30" s="83" t="e">
        <f>G30*$D$85/$D$83</f>
        <v>#DIV/0!</v>
      </c>
      <c r="I30" s="84" t="e">
        <f>G30*$D$86/$D$84</f>
        <v>#DIV/0!</v>
      </c>
      <c r="J30" s="6"/>
    </row>
    <row r="31" spans="2:10" ht="16" thickBot="1" x14ac:dyDescent="0.4">
      <c r="B31" s="4"/>
      <c r="C31" s="21"/>
      <c r="D31" s="53"/>
      <c r="E31" s="53"/>
      <c r="F31" s="42">
        <f t="shared" ref="F31:F33" si="5">D31*E31</f>
        <v>0</v>
      </c>
      <c r="G31" s="43"/>
      <c r="H31" s="87"/>
      <c r="I31" s="87"/>
      <c r="J31" s="6"/>
    </row>
    <row r="32" spans="2:10" ht="16" thickBot="1" x14ac:dyDescent="0.4">
      <c r="B32" s="4"/>
      <c r="C32" s="21"/>
      <c r="D32" s="53"/>
      <c r="E32" s="53"/>
      <c r="F32" s="42">
        <f t="shared" si="5"/>
        <v>0</v>
      </c>
      <c r="G32" s="43"/>
      <c r="H32" s="87"/>
      <c r="I32" s="87"/>
      <c r="J32" s="6"/>
    </row>
    <row r="33" spans="2:10" ht="16" thickBot="1" x14ac:dyDescent="0.4">
      <c r="B33" s="4"/>
      <c r="C33" s="21"/>
      <c r="D33" s="53"/>
      <c r="E33" s="53"/>
      <c r="F33" s="42">
        <f t="shared" si="5"/>
        <v>0</v>
      </c>
      <c r="G33" s="43"/>
      <c r="H33" s="87"/>
      <c r="I33" s="87"/>
      <c r="J33" s="6"/>
    </row>
    <row r="34" spans="2:10" ht="16" thickBot="1" x14ac:dyDescent="0.4">
      <c r="B34" s="4" t="s">
        <v>17</v>
      </c>
      <c r="C34" s="3" t="s">
        <v>18</v>
      </c>
      <c r="D34" s="4"/>
      <c r="E34" s="4"/>
      <c r="F34" s="53"/>
      <c r="G34" s="40" t="e">
        <f>F34/($D$85+$D$86+$D$87)</f>
        <v>#DIV/0!</v>
      </c>
      <c r="H34" s="83" t="e">
        <f>G34*$D$85/$D$83</f>
        <v>#DIV/0!</v>
      </c>
      <c r="I34" s="84" t="e">
        <f>G34*$D$86/$D$84</f>
        <v>#DIV/0!</v>
      </c>
      <c r="J34" s="6"/>
    </row>
    <row r="35" spans="2:10" ht="16" thickBot="1" x14ac:dyDescent="0.4">
      <c r="B35" s="4" t="s">
        <v>19</v>
      </c>
      <c r="C35" s="3" t="s">
        <v>20</v>
      </c>
      <c r="D35" s="4"/>
      <c r="E35" s="4"/>
      <c r="F35" s="65">
        <f>SUM(F36:F37)</f>
        <v>0</v>
      </c>
      <c r="G35" s="40" t="e">
        <f>F35/($D$85+$D$86+$D$87)</f>
        <v>#DIV/0!</v>
      </c>
      <c r="H35" s="83" t="e">
        <f>G35*$D$85/$D$83</f>
        <v>#DIV/0!</v>
      </c>
      <c r="I35" s="84" t="e">
        <f>G35*$D$86/$D$84</f>
        <v>#DIV/0!</v>
      </c>
      <c r="J35" s="6"/>
    </row>
    <row r="36" spans="2:10" ht="31.5" thickBot="1" x14ac:dyDescent="0.4">
      <c r="B36" s="4"/>
      <c r="C36" s="31" t="s">
        <v>76</v>
      </c>
      <c r="D36" s="53"/>
      <c r="E36" s="53"/>
      <c r="F36" s="42">
        <f t="shared" ref="F36:F37" si="6">D36*E36</f>
        <v>0</v>
      </c>
      <c r="G36" s="43"/>
      <c r="H36" s="87"/>
      <c r="I36" s="87"/>
      <c r="J36" s="6"/>
    </row>
    <row r="37" spans="2:10" ht="16" thickBot="1" x14ac:dyDescent="0.4">
      <c r="B37" s="4"/>
      <c r="C37" s="21"/>
      <c r="D37" s="53"/>
      <c r="E37" s="53"/>
      <c r="F37" s="42">
        <f t="shared" si="6"/>
        <v>0</v>
      </c>
      <c r="G37" s="43"/>
      <c r="H37" s="87"/>
      <c r="I37" s="87"/>
      <c r="J37" s="6"/>
    </row>
    <row r="38" spans="2:10" ht="16" thickBot="1" x14ac:dyDescent="0.4">
      <c r="B38" s="4" t="s">
        <v>21</v>
      </c>
      <c r="C38" s="3" t="s">
        <v>22</v>
      </c>
      <c r="D38" s="4"/>
      <c r="E38" s="4"/>
      <c r="F38" s="65">
        <f>SUM(F39:F41)</f>
        <v>0</v>
      </c>
      <c r="G38" s="40" t="e">
        <f>F38/($D$85+$D$86+$D$87)</f>
        <v>#DIV/0!</v>
      </c>
      <c r="H38" s="83" t="e">
        <f>G38*$D$85/$D$83</f>
        <v>#DIV/0!</v>
      </c>
      <c r="I38" s="84" t="e">
        <f>G38*$D$86/$D$84</f>
        <v>#DIV/0!</v>
      </c>
      <c r="J38" s="6"/>
    </row>
    <row r="39" spans="2:10" ht="16" thickBot="1" x14ac:dyDescent="0.4">
      <c r="B39" s="4"/>
      <c r="C39" s="20" t="s">
        <v>77</v>
      </c>
      <c r="D39" s="53"/>
      <c r="E39" s="53"/>
      <c r="F39" s="42">
        <f t="shared" ref="F39:F41" si="7">D39*E39</f>
        <v>0</v>
      </c>
      <c r="G39" s="43"/>
      <c r="H39" s="87"/>
      <c r="I39" s="87"/>
      <c r="J39" s="6"/>
    </row>
    <row r="40" spans="2:10" ht="16" thickBot="1" x14ac:dyDescent="0.4">
      <c r="B40" s="4"/>
      <c r="C40" s="20" t="s">
        <v>78</v>
      </c>
      <c r="D40" s="53"/>
      <c r="E40" s="53"/>
      <c r="F40" s="42">
        <f t="shared" si="7"/>
        <v>0</v>
      </c>
      <c r="G40" s="43"/>
      <c r="H40" s="87"/>
      <c r="I40" s="87"/>
      <c r="J40" s="6"/>
    </row>
    <row r="41" spans="2:10" ht="16" thickBot="1" x14ac:dyDescent="0.4">
      <c r="B41" s="4"/>
      <c r="C41" s="21"/>
      <c r="D41" s="53"/>
      <c r="E41" s="53"/>
      <c r="F41" s="42">
        <f t="shared" si="7"/>
        <v>0</v>
      </c>
      <c r="G41" s="43"/>
      <c r="H41" s="87"/>
      <c r="I41" s="87"/>
      <c r="J41" s="6"/>
    </row>
    <row r="42" spans="2:10" ht="16" thickBot="1" x14ac:dyDescent="0.4">
      <c r="B42" s="4" t="s">
        <v>23</v>
      </c>
      <c r="C42" s="3" t="s">
        <v>24</v>
      </c>
      <c r="D42" s="4"/>
      <c r="E42" s="4"/>
      <c r="F42" s="65">
        <f>SUM(F43:F46)</f>
        <v>0</v>
      </c>
      <c r="G42" s="40" t="e">
        <f>F42/($D$85+$D$86+$D$87)</f>
        <v>#DIV/0!</v>
      </c>
      <c r="H42" s="83" t="e">
        <f>G42*$D$85/$D$83</f>
        <v>#DIV/0!</v>
      </c>
      <c r="I42" s="84" t="e">
        <f>G42*$D$86/$D$84</f>
        <v>#DIV/0!</v>
      </c>
      <c r="J42" s="6"/>
    </row>
    <row r="43" spans="2:10" ht="16" thickBot="1" x14ac:dyDescent="0.4">
      <c r="B43" s="4"/>
      <c r="C43" s="21"/>
      <c r="D43" s="53"/>
      <c r="E43" s="53"/>
      <c r="F43" s="42">
        <f t="shared" ref="F43:F46" si="8">D43*E43</f>
        <v>0</v>
      </c>
      <c r="G43" s="43"/>
      <c r="H43" s="87"/>
      <c r="I43" s="87"/>
      <c r="J43" s="6"/>
    </row>
    <row r="44" spans="2:10" ht="16" thickBot="1" x14ac:dyDescent="0.4">
      <c r="B44" s="4"/>
      <c r="C44" s="21"/>
      <c r="D44" s="53"/>
      <c r="E44" s="53"/>
      <c r="F44" s="42">
        <f t="shared" si="8"/>
        <v>0</v>
      </c>
      <c r="G44" s="43"/>
      <c r="H44" s="87"/>
      <c r="I44" s="87"/>
      <c r="J44" s="6"/>
    </row>
    <row r="45" spans="2:10" ht="16" thickBot="1" x14ac:dyDescent="0.4">
      <c r="B45" s="4"/>
      <c r="C45" s="21"/>
      <c r="D45" s="53"/>
      <c r="E45" s="53"/>
      <c r="F45" s="42">
        <f t="shared" si="8"/>
        <v>0</v>
      </c>
      <c r="G45" s="43"/>
      <c r="H45" s="87"/>
      <c r="I45" s="87"/>
      <c r="J45" s="6"/>
    </row>
    <row r="46" spans="2:10" ht="16" thickBot="1" x14ac:dyDescent="0.4">
      <c r="B46" s="3"/>
      <c r="C46" s="21"/>
      <c r="D46" s="53"/>
      <c r="E46" s="53"/>
      <c r="F46" s="42">
        <f t="shared" si="8"/>
        <v>0</v>
      </c>
      <c r="G46" s="43"/>
      <c r="H46" s="87"/>
      <c r="I46" s="87"/>
      <c r="J46" s="5"/>
    </row>
    <row r="47" spans="2:10" s="16" customFormat="1" ht="16" thickBot="1" x14ac:dyDescent="0.4">
      <c r="B47" s="14" t="s">
        <v>25</v>
      </c>
      <c r="C47" s="11" t="s">
        <v>26</v>
      </c>
      <c r="D47" s="14"/>
      <c r="E47" s="14"/>
      <c r="F47" s="50">
        <f>SUM(F48:F49)</f>
        <v>0</v>
      </c>
      <c r="G47" s="75" t="e">
        <f>F47/($D$85+$D$86+$D$87)</f>
        <v>#DIV/0!</v>
      </c>
      <c r="H47" s="81" t="e">
        <f>G47*$D$85/$D$83</f>
        <v>#DIV/0!</v>
      </c>
      <c r="I47" s="81" t="e">
        <f>G47*$D$86/$D$84</f>
        <v>#DIV/0!</v>
      </c>
      <c r="J47" s="5"/>
    </row>
    <row r="48" spans="2:10" ht="16" thickBot="1" x14ac:dyDescent="0.4">
      <c r="B48" s="4"/>
      <c r="C48" s="21"/>
      <c r="D48" s="53"/>
      <c r="E48" s="53"/>
      <c r="F48" s="42">
        <f t="shared" ref="F48:F72" si="9">D48*E48</f>
        <v>0</v>
      </c>
      <c r="G48" s="45"/>
      <c r="H48" s="88"/>
      <c r="I48" s="88"/>
      <c r="J48" s="5"/>
    </row>
    <row r="49" spans="2:10" ht="16" thickBot="1" x14ac:dyDescent="0.4">
      <c r="B49" s="4"/>
      <c r="C49" s="21"/>
      <c r="D49" s="53"/>
      <c r="E49" s="53"/>
      <c r="F49" s="42">
        <f t="shared" si="9"/>
        <v>0</v>
      </c>
      <c r="G49" s="45"/>
      <c r="H49" s="88"/>
      <c r="I49" s="88"/>
      <c r="J49" s="5"/>
    </row>
    <row r="50" spans="2:10" s="16" customFormat="1" ht="16" thickBot="1" x14ac:dyDescent="0.4">
      <c r="B50" s="14" t="s">
        <v>27</v>
      </c>
      <c r="C50" s="11" t="s">
        <v>28</v>
      </c>
      <c r="D50" s="14"/>
      <c r="E50" s="14"/>
      <c r="F50" s="50">
        <f>SUM(F51:F56)</f>
        <v>0</v>
      </c>
      <c r="G50" s="75" t="e">
        <f>F50/($D$85+$D$86+$D$87)</f>
        <v>#DIV/0!</v>
      </c>
      <c r="H50" s="81" t="e">
        <f>G50*$D$85/$D$83</f>
        <v>#DIV/0!</v>
      </c>
      <c r="I50" s="81" t="e">
        <f>G50*$D$86/$D$84</f>
        <v>#DIV/0!</v>
      </c>
      <c r="J50" s="5"/>
    </row>
    <row r="51" spans="2:10" ht="16" thickBot="1" x14ac:dyDescent="0.4">
      <c r="B51" s="4"/>
      <c r="C51" s="20" t="s">
        <v>79</v>
      </c>
      <c r="D51" s="53"/>
      <c r="E51" s="53"/>
      <c r="F51" s="42">
        <f t="shared" si="9"/>
        <v>0</v>
      </c>
      <c r="G51" s="45"/>
      <c r="H51" s="88"/>
      <c r="I51" s="88"/>
      <c r="J51" s="5"/>
    </row>
    <row r="52" spans="2:10" ht="16" thickBot="1" x14ac:dyDescent="0.4">
      <c r="B52" s="4"/>
      <c r="C52" s="20" t="s">
        <v>80</v>
      </c>
      <c r="D52" s="53"/>
      <c r="E52" s="53"/>
      <c r="F52" s="42">
        <f t="shared" si="9"/>
        <v>0</v>
      </c>
      <c r="G52" s="45"/>
      <c r="H52" s="88"/>
      <c r="I52" s="88"/>
      <c r="J52" s="5"/>
    </row>
    <row r="53" spans="2:10" ht="16" thickBot="1" x14ac:dyDescent="0.4">
      <c r="B53" s="4"/>
      <c r="C53" s="20" t="s">
        <v>81</v>
      </c>
      <c r="D53" s="53"/>
      <c r="E53" s="53"/>
      <c r="F53" s="50"/>
      <c r="G53" s="45"/>
      <c r="H53" s="88"/>
      <c r="I53" s="88"/>
      <c r="J53" s="5"/>
    </row>
    <row r="54" spans="2:10" ht="16" thickBot="1" x14ac:dyDescent="0.4">
      <c r="B54" s="4"/>
      <c r="C54" s="20" t="s">
        <v>82</v>
      </c>
      <c r="D54" s="53"/>
      <c r="E54" s="53"/>
      <c r="F54" s="42">
        <f t="shared" si="9"/>
        <v>0</v>
      </c>
      <c r="G54" s="45"/>
      <c r="H54" s="88"/>
      <c r="I54" s="88"/>
      <c r="J54" s="5"/>
    </row>
    <row r="55" spans="2:10" ht="16" thickBot="1" x14ac:dyDescent="0.4">
      <c r="B55" s="4"/>
      <c r="C55" s="20" t="s">
        <v>83</v>
      </c>
      <c r="D55" s="53"/>
      <c r="E55" s="53"/>
      <c r="F55" s="42">
        <f t="shared" si="9"/>
        <v>0</v>
      </c>
      <c r="G55" s="45"/>
      <c r="H55" s="88"/>
      <c r="I55" s="88"/>
      <c r="J55" s="5"/>
    </row>
    <row r="56" spans="2:10" ht="16" thickBot="1" x14ac:dyDescent="0.4">
      <c r="B56" s="4"/>
      <c r="C56" s="20"/>
      <c r="D56" s="53"/>
      <c r="E56" s="53"/>
      <c r="F56" s="42">
        <f t="shared" si="9"/>
        <v>0</v>
      </c>
      <c r="G56" s="45"/>
      <c r="H56" s="88"/>
      <c r="I56" s="88"/>
      <c r="J56" s="5"/>
    </row>
    <row r="57" spans="2:10" s="16" customFormat="1" ht="16" thickBot="1" x14ac:dyDescent="0.4">
      <c r="B57" s="14" t="s">
        <v>29</v>
      </c>
      <c r="C57" s="11" t="s">
        <v>30</v>
      </c>
      <c r="D57" s="14"/>
      <c r="E57" s="14"/>
      <c r="F57" s="50">
        <f>SUM(F58:F59)</f>
        <v>0</v>
      </c>
      <c r="G57" s="75" t="e">
        <f>F57/($D$85+$D$86+$D$87)</f>
        <v>#DIV/0!</v>
      </c>
      <c r="H57" s="81" t="e">
        <f>G57*$D$85/$D$83</f>
        <v>#DIV/0!</v>
      </c>
      <c r="I57" s="81" t="e">
        <f>G57*$D$86/$D$84</f>
        <v>#DIV/0!</v>
      </c>
      <c r="J57" s="5"/>
    </row>
    <row r="58" spans="2:10" ht="16" thickBot="1" x14ac:dyDescent="0.4">
      <c r="B58" s="4"/>
      <c r="C58" s="21"/>
      <c r="D58" s="53"/>
      <c r="E58" s="53"/>
      <c r="F58" s="42">
        <f t="shared" si="9"/>
        <v>0</v>
      </c>
      <c r="G58" s="45"/>
      <c r="H58" s="88"/>
      <c r="I58" s="88"/>
      <c r="J58" s="5"/>
    </row>
    <row r="59" spans="2:10" ht="16" thickBot="1" x14ac:dyDescent="0.4">
      <c r="B59" s="4"/>
      <c r="C59" s="21"/>
      <c r="D59" s="53"/>
      <c r="E59" s="53"/>
      <c r="F59" s="42">
        <f t="shared" si="9"/>
        <v>0</v>
      </c>
      <c r="G59" s="45"/>
      <c r="H59" s="88"/>
      <c r="I59" s="88"/>
      <c r="J59" s="5"/>
    </row>
    <row r="60" spans="2:10" s="16" customFormat="1" ht="16" thickBot="1" x14ac:dyDescent="0.4">
      <c r="B60" s="14">
        <v>5.0999999999999996</v>
      </c>
      <c r="C60" s="8" t="s">
        <v>89</v>
      </c>
      <c r="D60" s="71">
        <f>IF(D88="NU",D85+D86+D87-D63-D62,0)</f>
        <v>0</v>
      </c>
      <c r="E60" s="54"/>
      <c r="F60" s="50">
        <f t="shared" si="9"/>
        <v>0</v>
      </c>
      <c r="G60" s="75" t="e">
        <f>F60/($D$85+$D$86+$D$87)</f>
        <v>#DIV/0!</v>
      </c>
      <c r="H60" s="81" t="e">
        <f>G60*$D$85/$D$83</f>
        <v>#DIV/0!</v>
      </c>
      <c r="I60" s="81" t="e">
        <f>G60*$D$86/$D$84</f>
        <v>#DIV/0!</v>
      </c>
      <c r="J60" s="5"/>
    </row>
    <row r="61" spans="2:10" s="16" customFormat="1" ht="16" thickBot="1" x14ac:dyDescent="0.4">
      <c r="B61" s="14">
        <v>5.2</v>
      </c>
      <c r="C61" s="8"/>
      <c r="D61" s="14"/>
      <c r="E61" s="14"/>
      <c r="F61" s="50"/>
      <c r="G61" s="45"/>
      <c r="H61" s="81"/>
      <c r="I61" s="81"/>
      <c r="J61" s="5"/>
    </row>
    <row r="62" spans="2:10" s="16" customFormat="1" ht="16" thickBot="1" x14ac:dyDescent="0.4">
      <c r="B62" s="14">
        <v>6.1</v>
      </c>
      <c r="C62" s="7" t="s">
        <v>31</v>
      </c>
      <c r="D62" s="54"/>
      <c r="E62" s="54"/>
      <c r="F62" s="50">
        <f t="shared" si="9"/>
        <v>0</v>
      </c>
      <c r="G62" s="75" t="e">
        <f>F62/($D$85+$D$86+$D$87)</f>
        <v>#DIV/0!</v>
      </c>
      <c r="H62" s="81" t="e">
        <f>G62*$D$85/$D$83</f>
        <v>#DIV/0!</v>
      </c>
      <c r="I62" s="81" t="e">
        <f>G62*$D$86/$D$84</f>
        <v>#DIV/0!</v>
      </c>
      <c r="J62" s="5"/>
    </row>
    <row r="63" spans="2:10" s="16" customFormat="1" ht="16" thickBot="1" x14ac:dyDescent="0.4">
      <c r="B63" s="14">
        <v>6.2</v>
      </c>
      <c r="C63" s="7" t="s">
        <v>87</v>
      </c>
      <c r="D63" s="54"/>
      <c r="E63" s="54"/>
      <c r="F63" s="50">
        <f t="shared" si="9"/>
        <v>0</v>
      </c>
      <c r="G63" s="75" t="e">
        <f>F63/($D$85+$D$86+$D$87)</f>
        <v>#DIV/0!</v>
      </c>
      <c r="H63" s="81" t="e">
        <f>G63*$D$85/$D$83</f>
        <v>#DIV/0!</v>
      </c>
      <c r="I63" s="81" t="e">
        <f>G63*$D$86/$D$84</f>
        <v>#DIV/0!</v>
      </c>
      <c r="J63" s="5"/>
    </row>
    <row r="64" spans="2:10" s="16" customFormat="1" ht="16" thickBot="1" x14ac:dyDescent="0.4">
      <c r="B64" s="14">
        <v>6.3</v>
      </c>
      <c r="C64" s="7" t="s">
        <v>88</v>
      </c>
      <c r="D64" s="71">
        <f>IF(D88="DA",D85+D86+D87-D63-D62,0)</f>
        <v>0</v>
      </c>
      <c r="E64" s="54"/>
      <c r="F64" s="50">
        <f t="shared" si="9"/>
        <v>0</v>
      </c>
      <c r="G64" s="75" t="e">
        <f>F64/($D$85+$D$86+$D$87)</f>
        <v>#DIV/0!</v>
      </c>
      <c r="H64" s="81" t="e">
        <f>G64*$D$85/$D$83</f>
        <v>#DIV/0!</v>
      </c>
      <c r="I64" s="81" t="e">
        <f>G64*$D$86/$D$84</f>
        <v>#DIV/0!</v>
      </c>
      <c r="J64" s="5"/>
    </row>
    <row r="65" spans="2:10" s="16" customFormat="1" ht="16" thickBot="1" x14ac:dyDescent="0.4">
      <c r="B65" s="14" t="s">
        <v>32</v>
      </c>
      <c r="C65" s="11" t="s">
        <v>33</v>
      </c>
      <c r="D65" s="54"/>
      <c r="E65" s="54"/>
      <c r="F65" s="50">
        <f>SUM(F66:F67)</f>
        <v>0</v>
      </c>
      <c r="G65" s="75" t="e">
        <f>F65/($D$85+$D$86+$D$87)</f>
        <v>#DIV/0!</v>
      </c>
      <c r="H65" s="81" t="e">
        <f>G65*$D$85/$D$83</f>
        <v>#DIV/0!</v>
      </c>
      <c r="I65" s="81" t="e">
        <f>G65*$D$86/$D$84</f>
        <v>#DIV/0!</v>
      </c>
      <c r="J65" s="5"/>
    </row>
    <row r="66" spans="2:10" ht="16" thickBot="1" x14ac:dyDescent="0.4">
      <c r="B66" s="4"/>
      <c r="C66" s="21"/>
      <c r="D66" s="53"/>
      <c r="E66" s="53"/>
      <c r="F66" s="42">
        <f t="shared" si="9"/>
        <v>0</v>
      </c>
      <c r="G66" s="45"/>
      <c r="H66" s="88"/>
      <c r="I66" s="88"/>
      <c r="J66" s="5"/>
    </row>
    <row r="67" spans="2:10" ht="16" thickBot="1" x14ac:dyDescent="0.4">
      <c r="B67" s="4"/>
      <c r="C67" s="21"/>
      <c r="D67" s="53"/>
      <c r="E67" s="53"/>
      <c r="F67" s="42">
        <f t="shared" si="9"/>
        <v>0</v>
      </c>
      <c r="G67" s="45"/>
      <c r="H67" s="88"/>
      <c r="I67" s="88"/>
      <c r="J67" s="5"/>
    </row>
    <row r="68" spans="2:10" s="16" customFormat="1" ht="16" thickBot="1" x14ac:dyDescent="0.4">
      <c r="B68" s="14" t="s">
        <v>34</v>
      </c>
      <c r="C68" s="11" t="s">
        <v>35</v>
      </c>
      <c r="D68" s="26"/>
      <c r="E68" s="26"/>
      <c r="F68" s="50">
        <f>F65+F64+F63+F62+F60+F57+F50+F47+F6</f>
        <v>0</v>
      </c>
      <c r="G68" s="75" t="e">
        <f t="shared" ref="G68:G73" si="10">F68/($D$85+$D$86+$D$87)</f>
        <v>#DIV/0!</v>
      </c>
      <c r="H68" s="81" t="e">
        <f t="shared" ref="H68:H73" si="11">G68*$D$85/$D$83</f>
        <v>#DIV/0!</v>
      </c>
      <c r="I68" s="81" t="e">
        <f t="shared" ref="I68:I73" si="12">G68*$D$86/$D$84</f>
        <v>#DIV/0!</v>
      </c>
      <c r="J68" s="5"/>
    </row>
    <row r="69" spans="2:10" s="16" customFormat="1" ht="16" thickBot="1" x14ac:dyDescent="0.4">
      <c r="B69" s="14" t="s">
        <v>36</v>
      </c>
      <c r="C69" s="11" t="s">
        <v>37</v>
      </c>
      <c r="D69" s="54"/>
      <c r="E69" s="54"/>
      <c r="F69" s="64">
        <f t="shared" si="9"/>
        <v>0</v>
      </c>
      <c r="G69" s="75" t="e">
        <f t="shared" si="10"/>
        <v>#DIV/0!</v>
      </c>
      <c r="H69" s="81" t="e">
        <f t="shared" si="11"/>
        <v>#DIV/0!</v>
      </c>
      <c r="I69" s="81" t="e">
        <f t="shared" si="12"/>
        <v>#DIV/0!</v>
      </c>
      <c r="J69" s="5"/>
    </row>
    <row r="70" spans="2:10" s="16" customFormat="1" ht="16" thickBot="1" x14ac:dyDescent="0.4">
      <c r="B70" s="23" t="s">
        <v>64</v>
      </c>
      <c r="C70" s="11" t="s">
        <v>38</v>
      </c>
      <c r="D70" s="26"/>
      <c r="E70" s="26"/>
      <c r="F70" s="50">
        <f>F68+F69</f>
        <v>0</v>
      </c>
      <c r="G70" s="75" t="e">
        <f t="shared" si="10"/>
        <v>#DIV/0!</v>
      </c>
      <c r="H70" s="81" t="e">
        <f t="shared" si="11"/>
        <v>#DIV/0!</v>
      </c>
      <c r="I70" s="81" t="e">
        <f t="shared" si="12"/>
        <v>#DIV/0!</v>
      </c>
      <c r="J70" s="5"/>
    </row>
    <row r="71" spans="2:10" s="16" customFormat="1" ht="16" thickBot="1" x14ac:dyDescent="0.4">
      <c r="B71" s="14" t="s">
        <v>39</v>
      </c>
      <c r="C71" s="11" t="s">
        <v>40</v>
      </c>
      <c r="D71" s="54"/>
      <c r="E71" s="54"/>
      <c r="F71" s="64">
        <f t="shared" si="9"/>
        <v>0</v>
      </c>
      <c r="G71" s="75" t="e">
        <f t="shared" si="10"/>
        <v>#DIV/0!</v>
      </c>
      <c r="H71" s="81" t="e">
        <f t="shared" si="11"/>
        <v>#DIV/0!</v>
      </c>
      <c r="I71" s="81" t="e">
        <f t="shared" si="12"/>
        <v>#DIV/0!</v>
      </c>
      <c r="J71" s="5"/>
    </row>
    <row r="72" spans="2:10" s="16" customFormat="1" ht="16" thickBot="1" x14ac:dyDescent="0.4">
      <c r="B72" s="14" t="s">
        <v>41</v>
      </c>
      <c r="C72" s="11" t="s">
        <v>42</v>
      </c>
      <c r="D72" s="54"/>
      <c r="E72" s="54"/>
      <c r="F72" s="64">
        <f t="shared" si="9"/>
        <v>0</v>
      </c>
      <c r="G72" s="75" t="e">
        <f t="shared" si="10"/>
        <v>#DIV/0!</v>
      </c>
      <c r="H72" s="81" t="e">
        <f t="shared" si="11"/>
        <v>#DIV/0!</v>
      </c>
      <c r="I72" s="81" t="e">
        <f t="shared" si="12"/>
        <v>#DIV/0!</v>
      </c>
      <c r="J72" s="5"/>
    </row>
    <row r="73" spans="2:10" s="16" customFormat="1" ht="16" thickBot="1" x14ac:dyDescent="0.4">
      <c r="B73" s="14" t="s">
        <v>43</v>
      </c>
      <c r="C73" s="33" t="s">
        <v>50</v>
      </c>
      <c r="D73" s="28"/>
      <c r="E73" s="28"/>
      <c r="F73" s="50">
        <f>F70+F71+F72</f>
        <v>0</v>
      </c>
      <c r="G73" s="75" t="e">
        <f t="shared" si="10"/>
        <v>#DIV/0!</v>
      </c>
      <c r="H73" s="81" t="e">
        <f t="shared" si="11"/>
        <v>#DIV/0!</v>
      </c>
      <c r="I73" s="81" t="e">
        <f t="shared" si="12"/>
        <v>#DIV/0!</v>
      </c>
      <c r="J73" s="5"/>
    </row>
    <row r="74" spans="2:10" s="16" customFormat="1" ht="16" thickBot="1" x14ac:dyDescent="0.4">
      <c r="B74" s="14" t="s">
        <v>44</v>
      </c>
      <c r="C74" s="11" t="s">
        <v>45</v>
      </c>
      <c r="D74" s="26"/>
      <c r="E74" s="26"/>
      <c r="F74" s="50">
        <f>F86</f>
        <v>0</v>
      </c>
      <c r="G74" s="39"/>
      <c r="H74" s="81"/>
      <c r="I74" s="81"/>
      <c r="J74" s="5"/>
    </row>
    <row r="75" spans="2:10" s="16" customFormat="1" ht="16" thickBot="1" x14ac:dyDescent="0.4">
      <c r="B75" s="14" t="s">
        <v>46</v>
      </c>
      <c r="C75" s="8" t="s">
        <v>53</v>
      </c>
      <c r="D75" s="55"/>
      <c r="E75" s="55"/>
      <c r="F75" s="66"/>
      <c r="G75" s="46" t="e">
        <f>G73</f>
        <v>#DIV/0!</v>
      </c>
      <c r="H75" s="90" t="e">
        <f>H73</f>
        <v>#DIV/0!</v>
      </c>
      <c r="I75" s="90" t="e">
        <f>I73</f>
        <v>#DIV/0!</v>
      </c>
      <c r="J75" s="5"/>
    </row>
    <row r="76" spans="2:10" s="16" customFormat="1" ht="16" thickBot="1" x14ac:dyDescent="0.4">
      <c r="B76" s="14" t="s">
        <v>47</v>
      </c>
      <c r="C76" s="11" t="s">
        <v>48</v>
      </c>
      <c r="D76" s="26"/>
      <c r="E76" s="26"/>
      <c r="F76" s="50"/>
      <c r="G76" s="45" t="e">
        <f>G75*0.19</f>
        <v>#DIV/0!</v>
      </c>
      <c r="H76" s="90" t="e">
        <f>H75*0.19</f>
        <v>#DIV/0!</v>
      </c>
      <c r="I76" s="90" t="e">
        <f>I75*0.19</f>
        <v>#DIV/0!</v>
      </c>
      <c r="J76" s="15"/>
    </row>
    <row r="77" spans="2:10" s="16" customFormat="1" ht="16" thickBot="1" x14ac:dyDescent="0.4">
      <c r="B77" s="34" t="s">
        <v>49</v>
      </c>
      <c r="C77" s="10" t="s">
        <v>54</v>
      </c>
      <c r="D77" s="56"/>
      <c r="E77" s="56"/>
      <c r="F77" s="67"/>
      <c r="G77" s="46" t="e">
        <f>G75+G76</f>
        <v>#DIV/0!</v>
      </c>
      <c r="H77" s="91" t="e">
        <f>H75+H76</f>
        <v>#DIV/0!</v>
      </c>
      <c r="I77" s="91" t="e">
        <f>I75+I76</f>
        <v>#DIV/0!</v>
      </c>
      <c r="J77" s="35"/>
    </row>
    <row r="78" spans="2:10" s="16" customFormat="1" ht="16" thickBot="1" x14ac:dyDescent="0.4">
      <c r="B78" s="14"/>
      <c r="C78" s="11" t="s">
        <v>55</v>
      </c>
      <c r="D78" s="26"/>
      <c r="E78" s="26"/>
      <c r="F78" s="50"/>
      <c r="G78" s="45"/>
      <c r="H78" s="92" t="e">
        <f>H75/12</f>
        <v>#DIV/0!</v>
      </c>
      <c r="I78" s="92" t="e">
        <f>I75/12</f>
        <v>#DIV/0!</v>
      </c>
      <c r="J78" s="5"/>
    </row>
    <row r="79" spans="2:10" s="16" customFormat="1" ht="16" thickBot="1" x14ac:dyDescent="0.4">
      <c r="B79" s="14"/>
      <c r="C79" s="8" t="s">
        <v>57</v>
      </c>
      <c r="D79" s="55"/>
      <c r="E79" s="55"/>
      <c r="F79" s="66"/>
      <c r="G79" s="47"/>
      <c r="H79" s="81" t="e">
        <f>H78*0.19</f>
        <v>#DIV/0!</v>
      </c>
      <c r="I79" s="81" t="e">
        <f>I78*0.19</f>
        <v>#DIV/0!</v>
      </c>
      <c r="J79" s="5"/>
    </row>
    <row r="80" spans="2:10" s="16" customFormat="1" ht="16" thickBot="1" x14ac:dyDescent="0.4">
      <c r="B80" s="14"/>
      <c r="C80" s="11" t="s">
        <v>56</v>
      </c>
      <c r="D80" s="26"/>
      <c r="E80" s="26"/>
      <c r="F80" s="50"/>
      <c r="G80" s="45"/>
      <c r="H80" s="94" t="e">
        <f>H78+H79</f>
        <v>#DIV/0!</v>
      </c>
      <c r="I80" s="94" t="e">
        <f>I78+I79</f>
        <v>#DIV/0!</v>
      </c>
      <c r="J80" s="15"/>
    </row>
    <row r="81" spans="1:14" x14ac:dyDescent="0.35">
      <c r="B81" s="13"/>
      <c r="C81" s="19" t="s">
        <v>112</v>
      </c>
      <c r="D81" s="69"/>
      <c r="E81" s="69"/>
      <c r="F81" s="70"/>
      <c r="G81" s="70"/>
      <c r="H81" s="48"/>
      <c r="I81" s="48"/>
    </row>
    <row r="82" spans="1:14" ht="16" thickBot="1" x14ac:dyDescent="0.4">
      <c r="G82" s="70"/>
    </row>
    <row r="83" spans="1:14" ht="16" thickBot="1" x14ac:dyDescent="0.4">
      <c r="B83" s="77" t="s">
        <v>86</v>
      </c>
      <c r="C83" s="77"/>
      <c r="D83" s="79"/>
      <c r="E83" s="4" t="s">
        <v>58</v>
      </c>
      <c r="G83" s="38"/>
    </row>
    <row r="84" spans="1:14" ht="16" thickBot="1" x14ac:dyDescent="0.4">
      <c r="B84" s="77" t="s">
        <v>121</v>
      </c>
      <c r="C84" s="77"/>
      <c r="D84" s="79"/>
      <c r="E84" s="4" t="s">
        <v>58</v>
      </c>
      <c r="G84" s="38"/>
    </row>
    <row r="85" spans="1:14" ht="16" thickBot="1" x14ac:dyDescent="0.4">
      <c r="B85" s="77" t="s">
        <v>65</v>
      </c>
      <c r="C85" s="77"/>
      <c r="D85" s="79"/>
      <c r="E85" s="4" t="s">
        <v>59</v>
      </c>
      <c r="G85" s="38"/>
    </row>
    <row r="86" spans="1:14" ht="16" thickBot="1" x14ac:dyDescent="0.4">
      <c r="B86" s="77" t="s">
        <v>52</v>
      </c>
      <c r="C86" s="77"/>
      <c r="D86" s="79"/>
      <c r="E86" s="4" t="s">
        <v>59</v>
      </c>
      <c r="G86" s="38"/>
    </row>
    <row r="87" spans="1:14" ht="16" thickBot="1" x14ac:dyDescent="0.4">
      <c r="B87" s="78" t="s">
        <v>97</v>
      </c>
      <c r="C87" s="78"/>
      <c r="D87" s="79"/>
      <c r="E87" s="4" t="s">
        <v>59</v>
      </c>
      <c r="G87" s="38"/>
    </row>
    <row r="88" spans="1:14" ht="16" thickBot="1" x14ac:dyDescent="0.4">
      <c r="A88" s="74" t="s">
        <v>113</v>
      </c>
      <c r="B88" s="123" t="s">
        <v>114</v>
      </c>
      <c r="C88" s="123"/>
      <c r="D88" s="95" t="s">
        <v>113</v>
      </c>
      <c r="E88" s="96" t="s">
        <v>115</v>
      </c>
      <c r="F88" s="13"/>
      <c r="G88" s="38"/>
      <c r="J88" s="38"/>
      <c r="K88" s="38"/>
      <c r="L88" s="38"/>
      <c r="M88" s="38"/>
      <c r="N88" s="38"/>
    </row>
    <row r="89" spans="1:14" x14ac:dyDescent="0.35">
      <c r="G89" s="38"/>
    </row>
    <row r="90" spans="1:14" x14ac:dyDescent="0.35">
      <c r="G90" s="38"/>
    </row>
    <row r="91" spans="1:14" x14ac:dyDescent="0.35">
      <c r="G91" s="38"/>
    </row>
    <row r="92" spans="1:14" x14ac:dyDescent="0.35">
      <c r="G92" s="38"/>
    </row>
    <row r="93" spans="1:14" x14ac:dyDescent="0.35">
      <c r="G93" s="38"/>
    </row>
    <row r="94" spans="1:14" x14ac:dyDescent="0.35">
      <c r="G94" s="38"/>
    </row>
    <row r="95" spans="1:14" x14ac:dyDescent="0.35">
      <c r="G95" s="38"/>
    </row>
    <row r="96" spans="1:14" x14ac:dyDescent="0.35">
      <c r="G96" s="38"/>
    </row>
    <row r="97" spans="7:7" x14ac:dyDescent="0.35">
      <c r="G97" s="38"/>
    </row>
    <row r="98" spans="7:7" x14ac:dyDescent="0.35">
      <c r="G98" s="38"/>
    </row>
    <row r="99" spans="7:7" x14ac:dyDescent="0.35">
      <c r="G99" s="38"/>
    </row>
    <row r="100" spans="7:7" x14ac:dyDescent="0.35">
      <c r="G100" s="38"/>
    </row>
    <row r="101" spans="7:7" x14ac:dyDescent="0.35">
      <c r="G101" s="38"/>
    </row>
    <row r="102" spans="7:7" x14ac:dyDescent="0.35">
      <c r="G102" s="38"/>
    </row>
    <row r="103" spans="7:7" x14ac:dyDescent="0.35">
      <c r="G103" s="38"/>
    </row>
    <row r="104" spans="7:7" x14ac:dyDescent="0.35">
      <c r="G104" s="38"/>
    </row>
    <row r="105" spans="7:7" x14ac:dyDescent="0.35">
      <c r="G105" s="38"/>
    </row>
    <row r="106" spans="7:7" x14ac:dyDescent="0.35">
      <c r="G106" s="38"/>
    </row>
    <row r="107" spans="7:7" x14ac:dyDescent="0.35">
      <c r="G107" s="38"/>
    </row>
    <row r="108" spans="7:7" x14ac:dyDescent="0.35">
      <c r="G108" s="38"/>
    </row>
    <row r="109" spans="7:7" x14ac:dyDescent="0.35">
      <c r="G109" s="38"/>
    </row>
    <row r="110" spans="7:7" x14ac:dyDescent="0.35">
      <c r="G110" s="38"/>
    </row>
    <row r="111" spans="7:7" x14ac:dyDescent="0.35">
      <c r="G111" s="38"/>
    </row>
    <row r="112" spans="7:7" x14ac:dyDescent="0.35">
      <c r="G112" s="38"/>
    </row>
    <row r="113" spans="7:7" x14ac:dyDescent="0.35">
      <c r="G113" s="38"/>
    </row>
    <row r="114" spans="7:7" x14ac:dyDescent="0.35">
      <c r="G114" s="38"/>
    </row>
    <row r="115" spans="7:7" x14ac:dyDescent="0.35">
      <c r="G115" s="38"/>
    </row>
    <row r="116" spans="7:7" x14ac:dyDescent="0.35">
      <c r="G116" s="38"/>
    </row>
    <row r="117" spans="7:7" x14ac:dyDescent="0.35">
      <c r="G117" s="38"/>
    </row>
    <row r="118" spans="7:7" x14ac:dyDescent="0.35">
      <c r="G118" s="38"/>
    </row>
    <row r="119" spans="7:7" x14ac:dyDescent="0.35">
      <c r="G119" s="38"/>
    </row>
    <row r="120" spans="7:7" x14ac:dyDescent="0.35">
      <c r="G120" s="38"/>
    </row>
    <row r="121" spans="7:7" x14ac:dyDescent="0.35">
      <c r="G121" s="38"/>
    </row>
    <row r="122" spans="7:7" x14ac:dyDescent="0.35">
      <c r="G122" s="38"/>
    </row>
    <row r="123" spans="7:7" x14ac:dyDescent="0.35">
      <c r="G123" s="38"/>
    </row>
    <row r="124" spans="7:7" x14ac:dyDescent="0.35">
      <c r="G124" s="38"/>
    </row>
    <row r="125" spans="7:7" x14ac:dyDescent="0.35">
      <c r="G125" s="38"/>
    </row>
    <row r="126" spans="7:7" x14ac:dyDescent="0.35">
      <c r="G126" s="38"/>
    </row>
    <row r="127" spans="7:7" x14ac:dyDescent="0.35">
      <c r="G127" s="38"/>
    </row>
    <row r="128" spans="7:7" x14ac:dyDescent="0.35">
      <c r="G128" s="38"/>
    </row>
    <row r="129" spans="7:7" x14ac:dyDescent="0.35">
      <c r="G129" s="38"/>
    </row>
    <row r="130" spans="7:7" x14ac:dyDescent="0.35">
      <c r="G130" s="38"/>
    </row>
    <row r="131" spans="7:7" x14ac:dyDescent="0.35">
      <c r="G131" s="38"/>
    </row>
    <row r="132" spans="7:7" x14ac:dyDescent="0.35">
      <c r="G132" s="38"/>
    </row>
    <row r="133" spans="7:7" x14ac:dyDescent="0.35">
      <c r="G133" s="38"/>
    </row>
    <row r="134" spans="7:7" x14ac:dyDescent="0.35">
      <c r="G134" s="38"/>
    </row>
    <row r="135" spans="7:7" x14ac:dyDescent="0.35">
      <c r="G135" s="38"/>
    </row>
    <row r="136" spans="7:7" x14ac:dyDescent="0.35">
      <c r="G136" s="38"/>
    </row>
    <row r="137" spans="7:7" x14ac:dyDescent="0.35">
      <c r="G137" s="38"/>
    </row>
    <row r="138" spans="7:7" x14ac:dyDescent="0.35">
      <c r="G138" s="38"/>
    </row>
    <row r="139" spans="7:7" x14ac:dyDescent="0.35">
      <c r="G139" s="38"/>
    </row>
    <row r="140" spans="7:7" x14ac:dyDescent="0.35">
      <c r="G140" s="38"/>
    </row>
    <row r="141" spans="7:7" x14ac:dyDescent="0.35">
      <c r="G141" s="38"/>
    </row>
    <row r="142" spans="7:7" x14ac:dyDescent="0.35">
      <c r="G142" s="38"/>
    </row>
    <row r="143" spans="7:7" x14ac:dyDescent="0.35">
      <c r="G143" s="38"/>
    </row>
    <row r="144" spans="7:7" x14ac:dyDescent="0.35">
      <c r="G144" s="38"/>
    </row>
    <row r="145" spans="7:7" x14ac:dyDescent="0.35">
      <c r="G145" s="38"/>
    </row>
    <row r="146" spans="7:7" x14ac:dyDescent="0.35">
      <c r="G146" s="38"/>
    </row>
    <row r="147" spans="7:7" x14ac:dyDescent="0.35">
      <c r="G147" s="38"/>
    </row>
    <row r="148" spans="7:7" x14ac:dyDescent="0.35">
      <c r="G148" s="38"/>
    </row>
    <row r="149" spans="7:7" x14ac:dyDescent="0.35">
      <c r="G149" s="38"/>
    </row>
    <row r="150" spans="7:7" x14ac:dyDescent="0.35">
      <c r="G150" s="38"/>
    </row>
    <row r="151" spans="7:7" x14ac:dyDescent="0.35">
      <c r="G151" s="38"/>
    </row>
    <row r="152" spans="7:7" x14ac:dyDescent="0.35">
      <c r="G152" s="38"/>
    </row>
    <row r="153" spans="7:7" x14ac:dyDescent="0.35">
      <c r="G153" s="38"/>
    </row>
    <row r="154" spans="7:7" x14ac:dyDescent="0.35">
      <c r="G154" s="38"/>
    </row>
    <row r="155" spans="7:7" x14ac:dyDescent="0.35">
      <c r="G155" s="38"/>
    </row>
    <row r="156" spans="7:7" x14ac:dyDescent="0.35">
      <c r="G156" s="38"/>
    </row>
    <row r="157" spans="7:7" x14ac:dyDescent="0.35">
      <c r="G157" s="38"/>
    </row>
    <row r="158" spans="7:7" x14ac:dyDescent="0.35">
      <c r="G158" s="38"/>
    </row>
    <row r="159" spans="7:7" x14ac:dyDescent="0.35">
      <c r="G159" s="38"/>
    </row>
    <row r="160" spans="7:7" x14ac:dyDescent="0.35">
      <c r="G160" s="38"/>
    </row>
    <row r="161" spans="7:7" x14ac:dyDescent="0.35">
      <c r="G161" s="38"/>
    </row>
    <row r="162" spans="7:7" x14ac:dyDescent="0.35">
      <c r="G162" s="38"/>
    </row>
    <row r="163" spans="7:7" x14ac:dyDescent="0.35">
      <c r="G163" s="38"/>
    </row>
    <row r="164" spans="7:7" x14ac:dyDescent="0.35">
      <c r="G164" s="38"/>
    </row>
    <row r="165" spans="7:7" x14ac:dyDescent="0.35">
      <c r="G165" s="38"/>
    </row>
    <row r="166" spans="7:7" x14ac:dyDescent="0.35">
      <c r="G166" s="38"/>
    </row>
    <row r="167" spans="7:7" x14ac:dyDescent="0.35">
      <c r="G167" s="38"/>
    </row>
    <row r="168" spans="7:7" x14ac:dyDescent="0.35">
      <c r="G168" s="38"/>
    </row>
    <row r="169" spans="7:7" x14ac:dyDescent="0.35">
      <c r="G169" s="38"/>
    </row>
    <row r="170" spans="7:7" x14ac:dyDescent="0.35">
      <c r="G170" s="38"/>
    </row>
    <row r="171" spans="7:7" x14ac:dyDescent="0.35">
      <c r="G171" s="38"/>
    </row>
    <row r="172" spans="7:7" x14ac:dyDescent="0.35">
      <c r="G172" s="38"/>
    </row>
    <row r="173" spans="7:7" x14ac:dyDescent="0.35">
      <c r="G173" s="38"/>
    </row>
    <row r="174" spans="7:7" x14ac:dyDescent="0.35">
      <c r="G174" s="38"/>
    </row>
    <row r="175" spans="7:7" x14ac:dyDescent="0.35">
      <c r="G175" s="38"/>
    </row>
    <row r="176" spans="7:7" x14ac:dyDescent="0.35">
      <c r="G176" s="38"/>
    </row>
    <row r="177" spans="7:7" x14ac:dyDescent="0.35">
      <c r="G177" s="38"/>
    </row>
    <row r="178" spans="7:7" x14ac:dyDescent="0.35">
      <c r="G178" s="38"/>
    </row>
    <row r="179" spans="7:7" x14ac:dyDescent="0.35">
      <c r="G179" s="38"/>
    </row>
    <row r="180" spans="7:7" x14ac:dyDescent="0.35">
      <c r="G180" s="38"/>
    </row>
    <row r="181" spans="7:7" x14ac:dyDescent="0.35">
      <c r="G181" s="38"/>
    </row>
    <row r="182" spans="7:7" x14ac:dyDescent="0.35">
      <c r="G182" s="38"/>
    </row>
    <row r="183" spans="7:7" x14ac:dyDescent="0.35">
      <c r="G183" s="38"/>
    </row>
    <row r="184" spans="7:7" x14ac:dyDescent="0.35">
      <c r="G184" s="38"/>
    </row>
    <row r="185" spans="7:7" x14ac:dyDescent="0.35">
      <c r="G185" s="38"/>
    </row>
    <row r="186" spans="7:7" x14ac:dyDescent="0.35">
      <c r="G186" s="38"/>
    </row>
    <row r="187" spans="7:7" x14ac:dyDescent="0.35">
      <c r="G187" s="38"/>
    </row>
    <row r="188" spans="7:7" x14ac:dyDescent="0.35">
      <c r="G188" s="38"/>
    </row>
    <row r="189" spans="7:7" x14ac:dyDescent="0.35">
      <c r="G189" s="38"/>
    </row>
    <row r="190" spans="7:7" x14ac:dyDescent="0.35">
      <c r="G190" s="38"/>
    </row>
    <row r="191" spans="7:7" x14ac:dyDescent="0.35">
      <c r="G191" s="38"/>
    </row>
    <row r="192" spans="7:7" x14ac:dyDescent="0.35">
      <c r="G192" s="38"/>
    </row>
    <row r="193" spans="7:7" x14ac:dyDescent="0.35">
      <c r="G193" s="38"/>
    </row>
    <row r="194" spans="7:7" x14ac:dyDescent="0.35">
      <c r="G194" s="38"/>
    </row>
    <row r="195" spans="7:7" x14ac:dyDescent="0.35">
      <c r="G195" s="38"/>
    </row>
    <row r="196" spans="7:7" x14ac:dyDescent="0.35">
      <c r="G196" s="38"/>
    </row>
    <row r="197" spans="7:7" x14ac:dyDescent="0.35">
      <c r="G197" s="38"/>
    </row>
    <row r="198" spans="7:7" x14ac:dyDescent="0.35">
      <c r="G198" s="38"/>
    </row>
    <row r="199" spans="7:7" x14ac:dyDescent="0.35">
      <c r="G199" s="38"/>
    </row>
    <row r="200" spans="7:7" x14ac:dyDescent="0.35">
      <c r="G200" s="38"/>
    </row>
    <row r="201" spans="7:7" x14ac:dyDescent="0.35">
      <c r="G201" s="38"/>
    </row>
    <row r="202" spans="7:7" x14ac:dyDescent="0.35">
      <c r="G202" s="38"/>
    </row>
    <row r="203" spans="7:7" x14ac:dyDescent="0.35">
      <c r="G203" s="38"/>
    </row>
    <row r="204" spans="7:7" x14ac:dyDescent="0.35">
      <c r="G204" s="38"/>
    </row>
    <row r="205" spans="7:7" x14ac:dyDescent="0.35">
      <c r="G205" s="38"/>
    </row>
    <row r="206" spans="7:7" x14ac:dyDescent="0.35">
      <c r="G206" s="38"/>
    </row>
    <row r="207" spans="7:7" x14ac:dyDescent="0.35">
      <c r="G207" s="38"/>
    </row>
    <row r="208" spans="7:7" x14ac:dyDescent="0.35">
      <c r="G208" s="38"/>
    </row>
    <row r="209" spans="7:7" x14ac:dyDescent="0.35">
      <c r="G209" s="38"/>
    </row>
    <row r="210" spans="7:7" x14ac:dyDescent="0.35">
      <c r="G210" s="38"/>
    </row>
    <row r="211" spans="7:7" x14ac:dyDescent="0.35">
      <c r="G211" s="38"/>
    </row>
    <row r="212" spans="7:7" x14ac:dyDescent="0.35">
      <c r="G212" s="38"/>
    </row>
    <row r="213" spans="7:7" x14ac:dyDescent="0.35">
      <c r="G213" s="38"/>
    </row>
    <row r="214" spans="7:7" x14ac:dyDescent="0.35">
      <c r="G214" s="38"/>
    </row>
    <row r="215" spans="7:7" x14ac:dyDescent="0.35">
      <c r="G215" s="38"/>
    </row>
    <row r="216" spans="7:7" x14ac:dyDescent="0.35">
      <c r="G216" s="38"/>
    </row>
    <row r="217" spans="7:7" x14ac:dyDescent="0.35">
      <c r="G217" s="38"/>
    </row>
    <row r="218" spans="7:7" x14ac:dyDescent="0.35">
      <c r="G218" s="38"/>
    </row>
    <row r="219" spans="7:7" x14ac:dyDescent="0.35">
      <c r="G219" s="38"/>
    </row>
    <row r="220" spans="7:7" x14ac:dyDescent="0.35">
      <c r="G220" s="38"/>
    </row>
    <row r="221" spans="7:7" x14ac:dyDescent="0.35">
      <c r="G221" s="38"/>
    </row>
    <row r="222" spans="7:7" x14ac:dyDescent="0.35">
      <c r="G222" s="38"/>
    </row>
    <row r="223" spans="7:7" x14ac:dyDescent="0.35">
      <c r="G223" s="38"/>
    </row>
    <row r="224" spans="7:7" x14ac:dyDescent="0.35">
      <c r="G224" s="38"/>
    </row>
    <row r="225" spans="7:7" x14ac:dyDescent="0.35">
      <c r="G225" s="38"/>
    </row>
    <row r="226" spans="7:7" x14ac:dyDescent="0.35">
      <c r="G226" s="38"/>
    </row>
    <row r="227" spans="7:7" x14ac:dyDescent="0.35">
      <c r="G227" s="38"/>
    </row>
    <row r="228" spans="7:7" x14ac:dyDescent="0.35">
      <c r="G228" s="38"/>
    </row>
    <row r="229" spans="7:7" x14ac:dyDescent="0.35">
      <c r="G229" s="38"/>
    </row>
    <row r="230" spans="7:7" x14ac:dyDescent="0.35">
      <c r="G230" s="38"/>
    </row>
    <row r="231" spans="7:7" x14ac:dyDescent="0.35">
      <c r="G231" s="38"/>
    </row>
    <row r="232" spans="7:7" x14ac:dyDescent="0.35">
      <c r="G232" s="38"/>
    </row>
    <row r="233" spans="7:7" x14ac:dyDescent="0.35">
      <c r="G233" s="38"/>
    </row>
    <row r="234" spans="7:7" x14ac:dyDescent="0.35">
      <c r="G234" s="38"/>
    </row>
    <row r="235" spans="7:7" x14ac:dyDescent="0.35">
      <c r="G235" s="38"/>
    </row>
    <row r="236" spans="7:7" x14ac:dyDescent="0.35">
      <c r="G236" s="38"/>
    </row>
    <row r="237" spans="7:7" x14ac:dyDescent="0.35">
      <c r="G237" s="38"/>
    </row>
    <row r="238" spans="7:7" x14ac:dyDescent="0.35">
      <c r="G238" s="38"/>
    </row>
    <row r="239" spans="7:7" x14ac:dyDescent="0.35">
      <c r="G239" s="38"/>
    </row>
    <row r="240" spans="7:7" x14ac:dyDescent="0.35">
      <c r="G240" s="38"/>
    </row>
    <row r="241" spans="7:7" x14ac:dyDescent="0.35">
      <c r="G241" s="38"/>
    </row>
    <row r="242" spans="7:7" x14ac:dyDescent="0.35">
      <c r="G242" s="38"/>
    </row>
    <row r="243" spans="7:7" x14ac:dyDescent="0.35">
      <c r="G243" s="38"/>
    </row>
    <row r="244" spans="7:7" x14ac:dyDescent="0.35">
      <c r="G244" s="38"/>
    </row>
    <row r="245" spans="7:7" x14ac:dyDescent="0.35">
      <c r="G245" s="38"/>
    </row>
    <row r="246" spans="7:7" x14ac:dyDescent="0.35">
      <c r="G246" s="38"/>
    </row>
    <row r="247" spans="7:7" x14ac:dyDescent="0.35">
      <c r="G247" s="38"/>
    </row>
    <row r="248" spans="7:7" x14ac:dyDescent="0.35">
      <c r="G248" s="38"/>
    </row>
    <row r="249" spans="7:7" x14ac:dyDescent="0.35">
      <c r="G249" s="38"/>
    </row>
    <row r="250" spans="7:7" x14ac:dyDescent="0.35">
      <c r="G250" s="38"/>
    </row>
    <row r="251" spans="7:7" x14ac:dyDescent="0.35">
      <c r="G251" s="38"/>
    </row>
    <row r="252" spans="7:7" x14ac:dyDescent="0.35">
      <c r="G252" s="38"/>
    </row>
    <row r="253" spans="7:7" x14ac:dyDescent="0.35">
      <c r="G253" s="38"/>
    </row>
    <row r="254" spans="7:7" x14ac:dyDescent="0.35">
      <c r="G254" s="38"/>
    </row>
    <row r="255" spans="7:7" x14ac:dyDescent="0.35">
      <c r="G255" s="38"/>
    </row>
    <row r="256" spans="7:7" x14ac:dyDescent="0.35">
      <c r="G256" s="38"/>
    </row>
    <row r="257" spans="7:7" x14ac:dyDescent="0.35">
      <c r="G257" s="38"/>
    </row>
    <row r="258" spans="7:7" x14ac:dyDescent="0.35">
      <c r="G258" s="38"/>
    </row>
    <row r="259" spans="7:7" x14ac:dyDescent="0.35">
      <c r="G259" s="38"/>
    </row>
    <row r="260" spans="7:7" x14ac:dyDescent="0.35">
      <c r="G260" s="38"/>
    </row>
    <row r="261" spans="7:7" x14ac:dyDescent="0.35">
      <c r="G261" s="38"/>
    </row>
  </sheetData>
  <mergeCells count="1">
    <mergeCell ref="B88:C88"/>
  </mergeCells>
  <dataValidations disablePrompts="1" count="1">
    <dataValidation type="list" allowBlank="1" showInputMessage="1" showErrorMessage="1" sqref="D88">
      <formula1>$A$84:$A$85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59999389629810485"/>
  </sheetPr>
  <dimension ref="A1:P101"/>
  <sheetViews>
    <sheetView tabSelected="1" zoomScale="72" zoomScaleNormal="72" workbookViewId="0">
      <pane xSplit="3" ySplit="6" topLeftCell="D81" activePane="bottomRight" state="frozen"/>
      <selection pane="topRight" activeCell="D1" sqref="D1"/>
      <selection pane="bottomLeft" activeCell="A7" sqref="A7"/>
      <selection pane="bottomRight" activeCell="F98" sqref="F98"/>
    </sheetView>
  </sheetViews>
  <sheetFormatPr defaultColWidth="11" defaultRowHeight="15.5" x14ac:dyDescent="0.35"/>
  <cols>
    <col min="1" max="2" width="11" style="1"/>
    <col min="3" max="3" width="57.6640625" style="1" customWidth="1"/>
    <col min="4" max="4" width="17.33203125" style="38" bestFit="1" customWidth="1"/>
    <col min="5" max="5" width="16.83203125" style="38" customWidth="1"/>
    <col min="6" max="9" width="17.33203125" style="38" customWidth="1"/>
    <col min="10" max="10" width="17.33203125" style="38" bestFit="1" customWidth="1"/>
    <col min="11" max="15" width="17.33203125" style="38" customWidth="1"/>
    <col min="16" max="16" width="53.58203125" style="1" customWidth="1"/>
    <col min="17" max="16384" width="11" style="1"/>
  </cols>
  <sheetData>
    <row r="1" spans="2:16" ht="21" x14ac:dyDescent="0.35">
      <c r="B1" s="122" t="s">
        <v>158</v>
      </c>
    </row>
    <row r="2" spans="2:16" ht="18.5" x14ac:dyDescent="0.35">
      <c r="B2" s="2" t="s">
        <v>120</v>
      </c>
    </row>
    <row r="3" spans="2:16" x14ac:dyDescent="0.35">
      <c r="B3" s="36" t="s">
        <v>101</v>
      </c>
    </row>
    <row r="4" spans="2:16" ht="16" thickBot="1" x14ac:dyDescent="0.4"/>
    <row r="5" spans="2:16" ht="16.25" customHeight="1" thickBot="1" x14ac:dyDescent="0.4">
      <c r="B5" s="131"/>
      <c r="C5" s="131" t="s">
        <v>0</v>
      </c>
      <c r="D5" s="125" t="s">
        <v>136</v>
      </c>
      <c r="E5" s="126"/>
      <c r="F5" s="126"/>
      <c r="G5" s="126"/>
      <c r="H5" s="126"/>
      <c r="I5" s="127"/>
      <c r="J5" s="125" t="s">
        <v>137</v>
      </c>
      <c r="K5" s="126"/>
      <c r="L5" s="126"/>
      <c r="M5" s="126"/>
      <c r="N5" s="126"/>
      <c r="O5" s="126"/>
      <c r="P5" s="128" t="s">
        <v>51</v>
      </c>
    </row>
    <row r="6" spans="2:16" ht="93.5" thickBot="1" x14ac:dyDescent="0.4">
      <c r="B6" s="132"/>
      <c r="C6" s="132"/>
      <c r="D6" s="26" t="s">
        <v>62</v>
      </c>
      <c r="E6" s="27" t="s">
        <v>63</v>
      </c>
      <c r="F6" s="28" t="s">
        <v>92</v>
      </c>
      <c r="G6" s="28" t="s">
        <v>130</v>
      </c>
      <c r="H6" s="28" t="s">
        <v>128</v>
      </c>
      <c r="I6" s="28" t="s">
        <v>129</v>
      </c>
      <c r="J6" s="28" t="s">
        <v>125</v>
      </c>
      <c r="K6" s="27" t="s">
        <v>63</v>
      </c>
      <c r="L6" s="28" t="s">
        <v>93</v>
      </c>
      <c r="M6" s="28" t="s">
        <v>131</v>
      </c>
      <c r="N6" s="28" t="s">
        <v>126</v>
      </c>
      <c r="O6" s="28" t="s">
        <v>127</v>
      </c>
      <c r="P6" s="129"/>
    </row>
    <row r="7" spans="2:16" ht="16" thickBot="1" x14ac:dyDescent="0.4">
      <c r="B7" s="14" t="s">
        <v>1</v>
      </c>
      <c r="C7" s="11" t="s">
        <v>2</v>
      </c>
      <c r="D7" s="14"/>
      <c r="E7" s="14"/>
      <c r="F7" s="50">
        <f>F8+F15+F17+F22+F25+F28+F31+F35+F36+F39+F43</f>
        <v>0</v>
      </c>
      <c r="G7" s="75" t="e">
        <f>F7/($D$88+$D$93+$D$96)</f>
        <v>#DIV/0!</v>
      </c>
      <c r="H7" s="49" t="e">
        <f>G7*$D$88/$D$85</f>
        <v>#DIV/0!</v>
      </c>
      <c r="I7" s="49" t="e">
        <f>G7*$D$93/$D$86</f>
        <v>#DIV/0!</v>
      </c>
      <c r="J7" s="44"/>
      <c r="K7" s="14"/>
      <c r="L7" s="50">
        <f>L8+L15+L17+L22+L25+L28+L31+L35+L36+L39+L43</f>
        <v>0</v>
      </c>
      <c r="M7" s="39" t="e">
        <f>L7/($D$91+$D$94+$D$99)</f>
        <v>#DIV/0!</v>
      </c>
      <c r="N7" s="49" t="e">
        <f>M7*$D$91/$D$85</f>
        <v>#DIV/0!</v>
      </c>
      <c r="O7" s="49" t="e">
        <f>M7*$D$94/$D$86</f>
        <v>#DIV/0!</v>
      </c>
      <c r="P7" s="5"/>
    </row>
    <row r="8" spans="2:16" ht="16" thickBot="1" x14ac:dyDescent="0.4">
      <c r="B8" s="4" t="s">
        <v>3</v>
      </c>
      <c r="C8" s="3" t="s">
        <v>4</v>
      </c>
      <c r="D8" s="4"/>
      <c r="E8" s="4"/>
      <c r="F8" s="65">
        <f>SUM(F9:F14)</f>
        <v>0</v>
      </c>
      <c r="G8" s="114" t="e">
        <f>F8/($D$88+$D$93+$D$96)</f>
        <v>#DIV/0!</v>
      </c>
      <c r="H8" s="76" t="e">
        <f>G8*$D$88/$D$85</f>
        <v>#DIV/0!</v>
      </c>
      <c r="I8" s="76" t="e">
        <f>G8*$D$93/$D$86</f>
        <v>#DIV/0!</v>
      </c>
      <c r="J8" s="57"/>
      <c r="K8" s="4"/>
      <c r="L8" s="65">
        <f>SUM(L9:L14)</f>
        <v>0</v>
      </c>
      <c r="M8" s="116" t="e">
        <f>L8/($D$91+$D$94+$D$99)</f>
        <v>#DIV/0!</v>
      </c>
      <c r="N8" s="76" t="e">
        <f>M8*$D$91/$D$85</f>
        <v>#DIV/0!</v>
      </c>
      <c r="O8" s="76" t="e">
        <f>M8*$D$94/$D$86</f>
        <v>#DIV/0!</v>
      </c>
      <c r="P8" s="6"/>
    </row>
    <row r="9" spans="2:16" s="19" customFormat="1" ht="16" thickBot="1" x14ac:dyDescent="0.4">
      <c r="B9" s="17"/>
      <c r="C9" s="30" t="s">
        <v>66</v>
      </c>
      <c r="D9" s="51"/>
      <c r="E9" s="51"/>
      <c r="F9" s="42">
        <f>D9*E9</f>
        <v>0</v>
      </c>
      <c r="G9" s="41"/>
      <c r="H9" s="86"/>
      <c r="I9" s="86"/>
      <c r="J9" s="58"/>
      <c r="K9" s="58"/>
      <c r="L9" s="58"/>
      <c r="M9" s="58"/>
      <c r="N9" s="86"/>
      <c r="O9" s="86"/>
      <c r="P9" s="18"/>
    </row>
    <row r="10" spans="2:16" s="19" customFormat="1" ht="16" thickBot="1" x14ac:dyDescent="0.4">
      <c r="B10" s="17"/>
      <c r="C10" s="30" t="s">
        <v>67</v>
      </c>
      <c r="D10" s="52"/>
      <c r="E10" s="52"/>
      <c r="F10" s="52"/>
      <c r="G10" s="41"/>
      <c r="H10" s="86"/>
      <c r="I10" s="86"/>
      <c r="J10" s="59"/>
      <c r="K10" s="51"/>
      <c r="L10" s="42">
        <f t="shared" ref="L10:L14" si="0">J10*K10</f>
        <v>0</v>
      </c>
      <c r="M10" s="41"/>
      <c r="N10" s="86"/>
      <c r="O10" s="86"/>
      <c r="P10" s="18"/>
    </row>
    <row r="11" spans="2:16" s="19" customFormat="1" ht="16" thickBot="1" x14ac:dyDescent="0.4">
      <c r="B11" s="17"/>
      <c r="C11" s="30" t="s">
        <v>68</v>
      </c>
      <c r="D11" s="51"/>
      <c r="E11" s="51"/>
      <c r="F11" s="42">
        <f t="shared" ref="F11:F14" si="1">D11*E11</f>
        <v>0</v>
      </c>
      <c r="G11" s="41"/>
      <c r="H11" s="86"/>
      <c r="I11" s="86"/>
      <c r="J11" s="59"/>
      <c r="K11" s="51"/>
      <c r="L11" s="42">
        <f t="shared" si="0"/>
        <v>0</v>
      </c>
      <c r="M11" s="41"/>
      <c r="N11" s="86"/>
      <c r="O11" s="86"/>
      <c r="P11" s="18"/>
    </row>
    <row r="12" spans="2:16" s="19" customFormat="1" ht="16" thickBot="1" x14ac:dyDescent="0.4">
      <c r="B12" s="17"/>
      <c r="C12" s="30" t="s">
        <v>69</v>
      </c>
      <c r="D12" s="51"/>
      <c r="E12" s="51"/>
      <c r="F12" s="42">
        <f t="shared" si="1"/>
        <v>0</v>
      </c>
      <c r="G12" s="41"/>
      <c r="H12" s="86"/>
      <c r="I12" s="86"/>
      <c r="J12" s="59"/>
      <c r="K12" s="51"/>
      <c r="L12" s="42">
        <f t="shared" si="0"/>
        <v>0</v>
      </c>
      <c r="M12" s="41"/>
      <c r="N12" s="86"/>
      <c r="O12" s="86"/>
      <c r="P12" s="18"/>
    </row>
    <row r="13" spans="2:16" s="19" customFormat="1" ht="16" thickBot="1" x14ac:dyDescent="0.4">
      <c r="B13" s="17"/>
      <c r="C13" s="30" t="s">
        <v>70</v>
      </c>
      <c r="D13" s="51"/>
      <c r="E13" s="51"/>
      <c r="F13" s="42">
        <f t="shared" si="1"/>
        <v>0</v>
      </c>
      <c r="G13" s="41"/>
      <c r="H13" s="86"/>
      <c r="I13" s="86"/>
      <c r="J13" s="59"/>
      <c r="K13" s="51"/>
      <c r="L13" s="42">
        <f t="shared" si="0"/>
        <v>0</v>
      </c>
      <c r="M13" s="41"/>
      <c r="N13" s="86"/>
      <c r="O13" s="86"/>
      <c r="P13" s="18"/>
    </row>
    <row r="14" spans="2:16" s="19" customFormat="1" ht="16" thickBot="1" x14ac:dyDescent="0.4">
      <c r="B14" s="17"/>
      <c r="C14" s="30" t="s">
        <v>71</v>
      </c>
      <c r="D14" s="51"/>
      <c r="E14" s="51"/>
      <c r="F14" s="42">
        <f t="shared" si="1"/>
        <v>0</v>
      </c>
      <c r="G14" s="41"/>
      <c r="H14" s="86"/>
      <c r="I14" s="86"/>
      <c r="J14" s="59"/>
      <c r="K14" s="51"/>
      <c r="L14" s="42">
        <f t="shared" si="0"/>
        <v>0</v>
      </c>
      <c r="M14" s="41"/>
      <c r="N14" s="86"/>
      <c r="O14" s="86"/>
      <c r="P14" s="18"/>
    </row>
    <row r="15" spans="2:16" ht="16" thickBot="1" x14ac:dyDescent="0.4">
      <c r="B15" s="4" t="s">
        <v>5</v>
      </c>
      <c r="C15" s="3" t="s">
        <v>6</v>
      </c>
      <c r="D15" s="4"/>
      <c r="E15" s="4"/>
      <c r="F15" s="65">
        <f>F16</f>
        <v>0</v>
      </c>
      <c r="G15" s="114" t="e">
        <f>F15/($D$88+$D$93+$D$96)</f>
        <v>#DIV/0!</v>
      </c>
      <c r="H15" s="76" t="e">
        <f>G15*$D$88/$D$85</f>
        <v>#DIV/0!</v>
      </c>
      <c r="I15" s="76" t="e">
        <f>G15*$D$93/$D$86</f>
        <v>#DIV/0!</v>
      </c>
      <c r="J15" s="57"/>
      <c r="K15" s="4"/>
      <c r="L15" s="65">
        <f>L16</f>
        <v>0</v>
      </c>
      <c r="M15" s="116" t="e">
        <f>L15/($D$91+$D$94+$D$99)</f>
        <v>#DIV/0!</v>
      </c>
      <c r="N15" s="76" t="e">
        <f>M15*$D$91/$D$85</f>
        <v>#DIV/0!</v>
      </c>
      <c r="O15" s="76" t="e">
        <f>M15*$D$94/$D$86</f>
        <v>#DIV/0!</v>
      </c>
      <c r="P15" s="6"/>
    </row>
    <row r="16" spans="2:16" s="19" customFormat="1" ht="16" thickBot="1" x14ac:dyDescent="0.4">
      <c r="B16" s="17"/>
      <c r="C16" s="20"/>
      <c r="D16" s="51"/>
      <c r="E16" s="51"/>
      <c r="F16" s="42">
        <f>D16*E16</f>
        <v>0</v>
      </c>
      <c r="G16" s="41"/>
      <c r="H16" s="86"/>
      <c r="I16" s="86"/>
      <c r="J16" s="59"/>
      <c r="K16" s="51"/>
      <c r="L16" s="42">
        <f>J16*K16</f>
        <v>0</v>
      </c>
      <c r="M16" s="41"/>
      <c r="N16" s="86"/>
      <c r="O16" s="86"/>
      <c r="P16" s="18"/>
    </row>
    <row r="17" spans="2:16" ht="16" thickBot="1" x14ac:dyDescent="0.4">
      <c r="B17" s="4" t="s">
        <v>7</v>
      </c>
      <c r="C17" s="3" t="s">
        <v>8</v>
      </c>
      <c r="D17" s="4"/>
      <c r="E17" s="4"/>
      <c r="F17" s="65">
        <f>SUM(F18:F21)</f>
        <v>0</v>
      </c>
      <c r="G17" s="114" t="e">
        <f>F17/($D$88+$D$93+$D$96)</f>
        <v>#DIV/0!</v>
      </c>
      <c r="H17" s="76" t="e">
        <f>G17*$D$88/$D$85</f>
        <v>#DIV/0!</v>
      </c>
      <c r="I17" s="76" t="e">
        <f>G17*$D$93/$D$86</f>
        <v>#DIV/0!</v>
      </c>
      <c r="J17" s="57"/>
      <c r="K17" s="4"/>
      <c r="L17" s="65">
        <f>SUM(L18:L21)</f>
        <v>0</v>
      </c>
      <c r="M17" s="116" t="e">
        <f>L17/($D$91+$D$94+$D$99)</f>
        <v>#DIV/0!</v>
      </c>
      <c r="N17" s="76" t="e">
        <f>M17*$D$91/$D$85</f>
        <v>#DIV/0!</v>
      </c>
      <c r="O17" s="76" t="e">
        <f>M17*$D$94/$D$86</f>
        <v>#DIV/0!</v>
      </c>
      <c r="P17" s="6"/>
    </row>
    <row r="18" spans="2:16" s="19" customFormat="1" ht="16" thickBot="1" x14ac:dyDescent="0.4">
      <c r="B18" s="4"/>
      <c r="C18" s="30" t="s">
        <v>72</v>
      </c>
      <c r="D18" s="51"/>
      <c r="E18" s="51"/>
      <c r="F18" s="42">
        <f t="shared" ref="F18:F21" si="2">D18*E18</f>
        <v>0</v>
      </c>
      <c r="G18" s="41"/>
      <c r="H18" s="86"/>
      <c r="I18" s="86"/>
      <c r="J18" s="59"/>
      <c r="K18" s="51"/>
      <c r="L18" s="42">
        <f t="shared" ref="L18:L21" si="3">J18*K18</f>
        <v>0</v>
      </c>
      <c r="M18" s="41"/>
      <c r="N18" s="86"/>
      <c r="O18" s="86"/>
      <c r="P18" s="18"/>
    </row>
    <row r="19" spans="2:16" s="19" customFormat="1" ht="16" thickBot="1" x14ac:dyDescent="0.4">
      <c r="B19" s="4"/>
      <c r="C19" s="30" t="s">
        <v>73</v>
      </c>
      <c r="D19" s="51"/>
      <c r="E19" s="51"/>
      <c r="F19" s="42">
        <f t="shared" si="2"/>
        <v>0</v>
      </c>
      <c r="G19" s="41"/>
      <c r="H19" s="86"/>
      <c r="I19" s="86"/>
      <c r="J19" s="59"/>
      <c r="K19" s="51"/>
      <c r="L19" s="42">
        <f t="shared" si="3"/>
        <v>0</v>
      </c>
      <c r="M19" s="41"/>
      <c r="N19" s="86"/>
      <c r="O19" s="86"/>
      <c r="P19" s="18"/>
    </row>
    <row r="20" spans="2:16" s="19" customFormat="1" ht="16" thickBot="1" x14ac:dyDescent="0.4">
      <c r="B20" s="4"/>
      <c r="C20" s="30" t="s">
        <v>74</v>
      </c>
      <c r="D20" s="51"/>
      <c r="E20" s="51"/>
      <c r="F20" s="42">
        <f t="shared" si="2"/>
        <v>0</v>
      </c>
      <c r="G20" s="41"/>
      <c r="H20" s="86"/>
      <c r="I20" s="86"/>
      <c r="J20" s="59"/>
      <c r="K20" s="51"/>
      <c r="L20" s="42">
        <f t="shared" si="3"/>
        <v>0</v>
      </c>
      <c r="M20" s="41"/>
      <c r="N20" s="86"/>
      <c r="O20" s="86"/>
      <c r="P20" s="18"/>
    </row>
    <row r="21" spans="2:16" s="19" customFormat="1" ht="16" thickBot="1" x14ac:dyDescent="0.4">
      <c r="B21" s="4"/>
      <c r="C21" s="20"/>
      <c r="D21" s="51"/>
      <c r="E21" s="51"/>
      <c r="F21" s="42">
        <f t="shared" si="2"/>
        <v>0</v>
      </c>
      <c r="G21" s="41"/>
      <c r="H21" s="86"/>
      <c r="I21" s="86"/>
      <c r="J21" s="59"/>
      <c r="K21" s="51"/>
      <c r="L21" s="42">
        <f t="shared" si="3"/>
        <v>0</v>
      </c>
      <c r="M21" s="41"/>
      <c r="N21" s="86"/>
      <c r="O21" s="86"/>
      <c r="P21" s="18"/>
    </row>
    <row r="22" spans="2:16" ht="16" thickBot="1" x14ac:dyDescent="0.4">
      <c r="B22" s="4" t="s">
        <v>9</v>
      </c>
      <c r="C22" s="3" t="s">
        <v>10</v>
      </c>
      <c r="D22" s="4"/>
      <c r="E22" s="4"/>
      <c r="F22" s="65">
        <f>SUM(F23:F24)</f>
        <v>0</v>
      </c>
      <c r="G22" s="114" t="e">
        <f>F22/($D$88+$D$93+$D$96)</f>
        <v>#DIV/0!</v>
      </c>
      <c r="H22" s="76" t="e">
        <f>G22*$D$88/$D$85</f>
        <v>#DIV/0!</v>
      </c>
      <c r="I22" s="76" t="e">
        <f>G22*$D$93/$D$86</f>
        <v>#DIV/0!</v>
      </c>
      <c r="J22" s="57"/>
      <c r="K22" s="4"/>
      <c r="L22" s="65">
        <f>SUM(L23:L24)</f>
        <v>0</v>
      </c>
      <c r="M22" s="116" t="e">
        <f>L22/($D$91+$D$94+$D$99)</f>
        <v>#DIV/0!</v>
      </c>
      <c r="N22" s="76" t="e">
        <f>M22*$D$91/$D$85</f>
        <v>#DIV/0!</v>
      </c>
      <c r="O22" s="76" t="e">
        <f>M22*$D$94/$D$86</f>
        <v>#DIV/0!</v>
      </c>
      <c r="P22" s="6"/>
    </row>
    <row r="23" spans="2:16" s="19" customFormat="1" ht="16" thickBot="1" x14ac:dyDescent="0.4">
      <c r="B23" s="4"/>
      <c r="C23" s="30" t="s">
        <v>75</v>
      </c>
      <c r="D23" s="53"/>
      <c r="E23" s="53"/>
      <c r="F23" s="42">
        <f t="shared" ref="F23:F24" si="4">D23*E23</f>
        <v>0</v>
      </c>
      <c r="G23" s="43"/>
      <c r="H23" s="87"/>
      <c r="I23" s="87"/>
      <c r="J23" s="59"/>
      <c r="K23" s="53"/>
      <c r="L23" s="42">
        <f t="shared" ref="L23:L24" si="5">J23*K23</f>
        <v>0</v>
      </c>
      <c r="M23" s="43"/>
      <c r="N23" s="87"/>
      <c r="O23" s="87"/>
      <c r="P23" s="18"/>
    </row>
    <row r="24" spans="2:16" s="19" customFormat="1" ht="16" thickBot="1" x14ac:dyDescent="0.4">
      <c r="B24" s="4"/>
      <c r="C24" s="21"/>
      <c r="D24" s="53"/>
      <c r="E24" s="53"/>
      <c r="F24" s="42">
        <f t="shared" si="4"/>
        <v>0</v>
      </c>
      <c r="G24" s="43"/>
      <c r="H24" s="87"/>
      <c r="I24" s="87"/>
      <c r="J24" s="59"/>
      <c r="K24" s="53"/>
      <c r="L24" s="42">
        <f t="shared" si="5"/>
        <v>0</v>
      </c>
      <c r="M24" s="43"/>
      <c r="N24" s="87"/>
      <c r="O24" s="87"/>
      <c r="P24" s="18"/>
    </row>
    <row r="25" spans="2:16" ht="16" thickBot="1" x14ac:dyDescent="0.4">
      <c r="B25" s="4" t="s">
        <v>11</v>
      </c>
      <c r="C25" s="3" t="s">
        <v>12</v>
      </c>
      <c r="D25" s="4"/>
      <c r="E25" s="4"/>
      <c r="F25" s="65">
        <f>SUM(F26:F27)</f>
        <v>0</v>
      </c>
      <c r="G25" s="114" t="e">
        <f>F25/($D$88+$D$93+$D$96)</f>
        <v>#DIV/0!</v>
      </c>
      <c r="H25" s="76" t="e">
        <f>G25*$D$88/$D$85</f>
        <v>#DIV/0!</v>
      </c>
      <c r="I25" s="76" t="e">
        <f>G25*$D$93/$D$86</f>
        <v>#DIV/0!</v>
      </c>
      <c r="J25" s="57"/>
      <c r="K25" s="4"/>
      <c r="L25" s="65">
        <f>SUM(L26:L27)</f>
        <v>0</v>
      </c>
      <c r="M25" s="116" t="e">
        <f>L25/($D$91+$D$94+$D$99)</f>
        <v>#DIV/0!</v>
      </c>
      <c r="N25" s="76" t="e">
        <f>M25*$D$91/$D$85</f>
        <v>#DIV/0!</v>
      </c>
      <c r="O25" s="76" t="e">
        <f>M25*$D$94/$D$86</f>
        <v>#DIV/0!</v>
      </c>
      <c r="P25" s="6"/>
    </row>
    <row r="26" spans="2:16" s="19" customFormat="1" ht="16" thickBot="1" x14ac:dyDescent="0.4">
      <c r="B26" s="4"/>
      <c r="C26" s="21"/>
      <c r="D26" s="53"/>
      <c r="E26" s="53"/>
      <c r="F26" s="42">
        <f t="shared" ref="F26:F27" si="6">D26*E26</f>
        <v>0</v>
      </c>
      <c r="G26" s="43"/>
      <c r="H26" s="87"/>
      <c r="I26" s="87"/>
      <c r="J26" s="59"/>
      <c r="K26" s="53"/>
      <c r="L26" s="42">
        <f t="shared" ref="L26:L27" si="7">J26*K26</f>
        <v>0</v>
      </c>
      <c r="M26" s="43"/>
      <c r="N26" s="87"/>
      <c r="O26" s="87"/>
      <c r="P26" s="18"/>
    </row>
    <row r="27" spans="2:16" s="19" customFormat="1" ht="16" thickBot="1" x14ac:dyDescent="0.4">
      <c r="B27" s="4"/>
      <c r="C27" s="21"/>
      <c r="D27" s="53"/>
      <c r="E27" s="53"/>
      <c r="F27" s="42">
        <f t="shared" si="6"/>
        <v>0</v>
      </c>
      <c r="G27" s="43"/>
      <c r="H27" s="87"/>
      <c r="I27" s="87"/>
      <c r="J27" s="59"/>
      <c r="K27" s="53"/>
      <c r="L27" s="42">
        <f t="shared" si="7"/>
        <v>0</v>
      </c>
      <c r="M27" s="43"/>
      <c r="N27" s="87"/>
      <c r="O27" s="87"/>
      <c r="P27" s="18"/>
    </row>
    <row r="28" spans="2:16" ht="16" thickBot="1" x14ac:dyDescent="0.4">
      <c r="B28" s="4" t="s">
        <v>13</v>
      </c>
      <c r="C28" s="3" t="s">
        <v>14</v>
      </c>
      <c r="D28" s="4"/>
      <c r="E28" s="4"/>
      <c r="F28" s="65">
        <f>SUM(F29:F30)</f>
        <v>0</v>
      </c>
      <c r="G28" s="114" t="e">
        <f>F28/($D$88+$D$93+$D$96)</f>
        <v>#DIV/0!</v>
      </c>
      <c r="H28" s="76" t="e">
        <f>G28*$D$88/$D$85</f>
        <v>#DIV/0!</v>
      </c>
      <c r="I28" s="76" t="e">
        <f>G28*$D$93/$D$86</f>
        <v>#DIV/0!</v>
      </c>
      <c r="J28" s="57"/>
      <c r="K28" s="4"/>
      <c r="L28" s="65">
        <f>SUM(L29:L30)</f>
        <v>0</v>
      </c>
      <c r="M28" s="116" t="e">
        <f>L28/($D$91+$D$94+$D$99)</f>
        <v>#DIV/0!</v>
      </c>
      <c r="N28" s="76" t="e">
        <f>M28*$D$91/$D$85</f>
        <v>#DIV/0!</v>
      </c>
      <c r="O28" s="76" t="e">
        <f>M28*$D$94/$D$86</f>
        <v>#DIV/0!</v>
      </c>
      <c r="P28" s="6"/>
    </row>
    <row r="29" spans="2:16" s="19" customFormat="1" ht="16" thickBot="1" x14ac:dyDescent="0.4">
      <c r="B29" s="4"/>
      <c r="C29" s="21"/>
      <c r="D29" s="53"/>
      <c r="E29" s="53"/>
      <c r="F29" s="42">
        <f t="shared" ref="F29:F30" si="8">D29*E29</f>
        <v>0</v>
      </c>
      <c r="G29" s="43"/>
      <c r="H29" s="87"/>
      <c r="I29" s="87"/>
      <c r="J29" s="59"/>
      <c r="K29" s="53"/>
      <c r="L29" s="42">
        <f t="shared" ref="L29:L30" si="9">J29*K29</f>
        <v>0</v>
      </c>
      <c r="M29" s="43"/>
      <c r="N29" s="87"/>
      <c r="O29" s="87"/>
      <c r="P29" s="18"/>
    </row>
    <row r="30" spans="2:16" s="19" customFormat="1" ht="16" thickBot="1" x14ac:dyDescent="0.4">
      <c r="B30" s="4"/>
      <c r="C30" s="21"/>
      <c r="D30" s="53"/>
      <c r="E30" s="53"/>
      <c r="F30" s="42">
        <f t="shared" si="8"/>
        <v>0</v>
      </c>
      <c r="G30" s="43"/>
      <c r="H30" s="87"/>
      <c r="I30" s="87"/>
      <c r="J30" s="59"/>
      <c r="K30" s="53"/>
      <c r="L30" s="42">
        <f t="shared" si="9"/>
        <v>0</v>
      </c>
      <c r="M30" s="43"/>
      <c r="N30" s="87"/>
      <c r="O30" s="87"/>
      <c r="P30" s="18"/>
    </row>
    <row r="31" spans="2:16" ht="16" thickBot="1" x14ac:dyDescent="0.4">
      <c r="B31" s="4" t="s">
        <v>15</v>
      </c>
      <c r="C31" s="3" t="s">
        <v>16</v>
      </c>
      <c r="D31" s="4"/>
      <c r="E31" s="4"/>
      <c r="F31" s="65">
        <f>SUM(F32:F34)</f>
        <v>0</v>
      </c>
      <c r="G31" s="114" t="e">
        <f>F31/($D$88+$D$93+$D$96)</f>
        <v>#DIV/0!</v>
      </c>
      <c r="H31" s="76" t="e">
        <f>G31*$D$88/$D$85</f>
        <v>#DIV/0!</v>
      </c>
      <c r="I31" s="76" t="e">
        <f>G31*$D$93/$D$86</f>
        <v>#DIV/0!</v>
      </c>
      <c r="J31" s="57"/>
      <c r="K31" s="4"/>
      <c r="L31" s="65">
        <f>SUM(L32:L34)</f>
        <v>0</v>
      </c>
      <c r="M31" s="116" t="e">
        <f>L31/($D$91+$D$94+$D$99)</f>
        <v>#DIV/0!</v>
      </c>
      <c r="N31" s="76" t="e">
        <f>M31*$D$91/$D$85</f>
        <v>#DIV/0!</v>
      </c>
      <c r="O31" s="76" t="e">
        <f>M31*$D$94/$D$86</f>
        <v>#DIV/0!</v>
      </c>
      <c r="P31" s="6"/>
    </row>
    <row r="32" spans="2:16" s="19" customFormat="1" ht="16" thickBot="1" x14ac:dyDescent="0.4">
      <c r="B32" s="4"/>
      <c r="C32" s="21"/>
      <c r="D32" s="53"/>
      <c r="E32" s="53"/>
      <c r="F32" s="42">
        <f t="shared" ref="F32:F34" si="10">D32*E32</f>
        <v>0</v>
      </c>
      <c r="G32" s="43"/>
      <c r="H32" s="87"/>
      <c r="I32" s="87"/>
      <c r="J32" s="59"/>
      <c r="K32" s="53"/>
      <c r="L32" s="42">
        <f t="shared" ref="L32:L34" si="11">J32*K32</f>
        <v>0</v>
      </c>
      <c r="M32" s="43"/>
      <c r="N32" s="87"/>
      <c r="O32" s="87"/>
      <c r="P32" s="18"/>
    </row>
    <row r="33" spans="2:16" s="19" customFormat="1" ht="16" thickBot="1" x14ac:dyDescent="0.4">
      <c r="B33" s="4"/>
      <c r="C33" s="21"/>
      <c r="D33" s="53"/>
      <c r="E33" s="53"/>
      <c r="F33" s="42">
        <f t="shared" si="10"/>
        <v>0</v>
      </c>
      <c r="G33" s="43"/>
      <c r="H33" s="87"/>
      <c r="I33" s="87"/>
      <c r="J33" s="59"/>
      <c r="K33" s="53"/>
      <c r="L33" s="42">
        <f t="shared" si="11"/>
        <v>0</v>
      </c>
      <c r="M33" s="43"/>
      <c r="N33" s="87"/>
      <c r="O33" s="87"/>
      <c r="P33" s="18"/>
    </row>
    <row r="34" spans="2:16" ht="16" thickBot="1" x14ac:dyDescent="0.4">
      <c r="B34" s="4"/>
      <c r="C34" s="21"/>
      <c r="D34" s="53"/>
      <c r="E34" s="53"/>
      <c r="F34" s="42">
        <f t="shared" si="10"/>
        <v>0</v>
      </c>
      <c r="G34" s="43"/>
      <c r="H34" s="87"/>
      <c r="I34" s="87"/>
      <c r="J34" s="57"/>
      <c r="K34" s="53"/>
      <c r="L34" s="42">
        <f t="shared" si="11"/>
        <v>0</v>
      </c>
      <c r="M34" s="43"/>
      <c r="N34" s="87"/>
      <c r="O34" s="87"/>
      <c r="P34" s="6"/>
    </row>
    <row r="35" spans="2:16" ht="16" thickBot="1" x14ac:dyDescent="0.4">
      <c r="B35" s="4" t="s">
        <v>17</v>
      </c>
      <c r="C35" s="3" t="s">
        <v>18</v>
      </c>
      <c r="D35" s="4"/>
      <c r="E35" s="4"/>
      <c r="F35" s="53"/>
      <c r="G35" s="114" t="e">
        <f>F35/($D$88+$D$93+$D$96)</f>
        <v>#DIV/0!</v>
      </c>
      <c r="H35" s="76" t="e">
        <f>G35*$D$88/$D$85</f>
        <v>#DIV/0!</v>
      </c>
      <c r="I35" s="76" t="e">
        <f>G35*$D$93/$D$86</f>
        <v>#DIV/0!</v>
      </c>
      <c r="J35" s="57"/>
      <c r="K35" s="4"/>
      <c r="L35" s="53"/>
      <c r="M35" s="116" t="e">
        <f>L35/($D$91+$D$94+$D$99)</f>
        <v>#DIV/0!</v>
      </c>
      <c r="N35" s="76" t="e">
        <f>M35*$D$91/$D$85</f>
        <v>#DIV/0!</v>
      </c>
      <c r="O35" s="76" t="e">
        <f>M35*$D$94/$D$86</f>
        <v>#DIV/0!</v>
      </c>
      <c r="P35" s="6"/>
    </row>
    <row r="36" spans="2:16" s="19" customFormat="1" ht="16" thickBot="1" x14ac:dyDescent="0.4">
      <c r="B36" s="4" t="s">
        <v>19</v>
      </c>
      <c r="C36" s="3" t="s">
        <v>20</v>
      </c>
      <c r="D36" s="4"/>
      <c r="E36" s="4"/>
      <c r="F36" s="65">
        <f>SUM(F37:F38)</f>
        <v>0</v>
      </c>
      <c r="G36" s="114" t="e">
        <f>F36/($D$88+$D$93+$D$96)</f>
        <v>#DIV/0!</v>
      </c>
      <c r="H36" s="76" t="e">
        <f>G36*$D$88/$D$85</f>
        <v>#DIV/0!</v>
      </c>
      <c r="I36" s="76" t="e">
        <f>G36*$D$93/$D$86</f>
        <v>#DIV/0!</v>
      </c>
      <c r="J36" s="59"/>
      <c r="K36" s="4"/>
      <c r="L36" s="65">
        <f>SUM(L37:L38)</f>
        <v>0</v>
      </c>
      <c r="M36" s="116" t="e">
        <f>L36/($D$91+$D$94+$D$99)</f>
        <v>#DIV/0!</v>
      </c>
      <c r="N36" s="76" t="e">
        <f>M36*$D$91/$D$85</f>
        <v>#DIV/0!</v>
      </c>
      <c r="O36" s="76" t="e">
        <f>M36*$D$94/$D$86</f>
        <v>#DIV/0!</v>
      </c>
      <c r="P36" s="18"/>
    </row>
    <row r="37" spans="2:16" s="19" customFormat="1" ht="31.5" thickBot="1" x14ac:dyDescent="0.4">
      <c r="B37" s="4"/>
      <c r="C37" s="31" t="s">
        <v>76</v>
      </c>
      <c r="D37" s="53"/>
      <c r="E37" s="53"/>
      <c r="F37" s="42">
        <f t="shared" ref="F37:F38" si="12">D37*E37</f>
        <v>0</v>
      </c>
      <c r="G37" s="43"/>
      <c r="H37" s="87"/>
      <c r="I37" s="87"/>
      <c r="J37" s="59"/>
      <c r="K37" s="53"/>
      <c r="L37" s="42">
        <f t="shared" ref="L37:L38" si="13">J37*K37</f>
        <v>0</v>
      </c>
      <c r="M37" s="43"/>
      <c r="N37" s="87"/>
      <c r="O37" s="87"/>
      <c r="P37" s="18"/>
    </row>
    <row r="38" spans="2:16" ht="16" thickBot="1" x14ac:dyDescent="0.4">
      <c r="B38" s="4"/>
      <c r="C38" s="21"/>
      <c r="D38" s="53"/>
      <c r="E38" s="53"/>
      <c r="F38" s="42">
        <f t="shared" si="12"/>
        <v>0</v>
      </c>
      <c r="G38" s="43"/>
      <c r="H38" s="87"/>
      <c r="I38" s="87"/>
      <c r="J38" s="57"/>
      <c r="K38" s="53"/>
      <c r="L38" s="42">
        <f t="shared" si="13"/>
        <v>0</v>
      </c>
      <c r="M38" s="43"/>
      <c r="N38" s="87"/>
      <c r="O38" s="87"/>
      <c r="P38" s="6"/>
    </row>
    <row r="39" spans="2:16" s="19" customFormat="1" ht="16" thickBot="1" x14ac:dyDescent="0.4">
      <c r="B39" s="4" t="s">
        <v>21</v>
      </c>
      <c r="C39" s="3" t="s">
        <v>22</v>
      </c>
      <c r="D39" s="4"/>
      <c r="E39" s="4"/>
      <c r="F39" s="65">
        <f>SUM(F40:F42)</f>
        <v>0</v>
      </c>
      <c r="G39" s="114" t="e">
        <f>F39/($D$88+$D$93+$D$96)</f>
        <v>#DIV/0!</v>
      </c>
      <c r="H39" s="76" t="e">
        <f>G39*$D$88/$D$85</f>
        <v>#DIV/0!</v>
      </c>
      <c r="I39" s="76" t="e">
        <f>G39*$D$93/$D$86</f>
        <v>#DIV/0!</v>
      </c>
      <c r="J39" s="59"/>
      <c r="K39" s="4"/>
      <c r="L39" s="65">
        <f>SUM(L40:L42)</f>
        <v>0</v>
      </c>
      <c r="M39" s="116" t="e">
        <f>L39/($D$91+$D$94+$D$99)</f>
        <v>#DIV/0!</v>
      </c>
      <c r="N39" s="76" t="e">
        <f>M39*$D$91/$D$85</f>
        <v>#DIV/0!</v>
      </c>
      <c r="O39" s="76" t="e">
        <f>M39*$D$94/$D$86</f>
        <v>#DIV/0!</v>
      </c>
      <c r="P39" s="18"/>
    </row>
    <row r="40" spans="2:16" s="19" customFormat="1" ht="16" thickBot="1" x14ac:dyDescent="0.4">
      <c r="B40" s="4"/>
      <c r="C40" s="20" t="s">
        <v>77</v>
      </c>
      <c r="D40" s="53"/>
      <c r="E40" s="53"/>
      <c r="F40" s="42">
        <f t="shared" ref="F40:F42" si="14">D40*E40</f>
        <v>0</v>
      </c>
      <c r="G40" s="43"/>
      <c r="H40" s="87"/>
      <c r="I40" s="87"/>
      <c r="J40" s="59"/>
      <c r="K40" s="53"/>
      <c r="L40" s="42">
        <f t="shared" ref="L40:L42" si="15">J40*K40</f>
        <v>0</v>
      </c>
      <c r="M40" s="43"/>
      <c r="N40" s="87"/>
      <c r="O40" s="87"/>
      <c r="P40" s="18"/>
    </row>
    <row r="41" spans="2:16" ht="16" thickBot="1" x14ac:dyDescent="0.4">
      <c r="B41" s="4"/>
      <c r="C41" s="20" t="s">
        <v>78</v>
      </c>
      <c r="D41" s="53"/>
      <c r="E41" s="53"/>
      <c r="F41" s="42">
        <f t="shared" si="14"/>
        <v>0</v>
      </c>
      <c r="G41" s="43"/>
      <c r="H41" s="87"/>
      <c r="I41" s="87"/>
      <c r="J41" s="57"/>
      <c r="K41" s="53"/>
      <c r="L41" s="42">
        <f t="shared" si="15"/>
        <v>0</v>
      </c>
      <c r="M41" s="43"/>
      <c r="N41" s="87"/>
      <c r="O41" s="87"/>
      <c r="P41" s="6"/>
    </row>
    <row r="42" spans="2:16" s="19" customFormat="1" ht="16" thickBot="1" x14ac:dyDescent="0.4">
      <c r="B42" s="4"/>
      <c r="C42" s="21"/>
      <c r="D42" s="53"/>
      <c r="E42" s="53"/>
      <c r="F42" s="42">
        <f t="shared" si="14"/>
        <v>0</v>
      </c>
      <c r="G42" s="43"/>
      <c r="H42" s="87"/>
      <c r="I42" s="87"/>
      <c r="J42" s="59"/>
      <c r="K42" s="53"/>
      <c r="L42" s="42">
        <f t="shared" si="15"/>
        <v>0</v>
      </c>
      <c r="M42" s="43"/>
      <c r="N42" s="87"/>
      <c r="O42" s="87"/>
      <c r="P42" s="18"/>
    </row>
    <row r="43" spans="2:16" s="19" customFormat="1" ht="16" thickBot="1" x14ac:dyDescent="0.4">
      <c r="B43" s="4" t="s">
        <v>23</v>
      </c>
      <c r="C43" s="3" t="s">
        <v>24</v>
      </c>
      <c r="D43" s="4"/>
      <c r="E43" s="4"/>
      <c r="F43" s="65">
        <f>SUM(F44:F47)</f>
        <v>0</v>
      </c>
      <c r="G43" s="114" t="e">
        <f>F43/($D$88+$D$93+$D$96)</f>
        <v>#DIV/0!</v>
      </c>
      <c r="H43" s="76" t="e">
        <f>G43*$D$88/$D$85</f>
        <v>#DIV/0!</v>
      </c>
      <c r="I43" s="76" t="e">
        <f>G43*$D$93/$D$86</f>
        <v>#DIV/0!</v>
      </c>
      <c r="J43" s="59"/>
      <c r="K43" s="4"/>
      <c r="L43" s="65">
        <f>SUM(L44:L47)</f>
        <v>0</v>
      </c>
      <c r="M43" s="116" t="e">
        <f>L43/($D$91+$D$94+$D$99)</f>
        <v>#DIV/0!</v>
      </c>
      <c r="N43" s="76" t="e">
        <f>M43*$D$91/$D$85</f>
        <v>#DIV/0!</v>
      </c>
      <c r="O43" s="76" t="e">
        <f>M43*$D$94/$D$86</f>
        <v>#DIV/0!</v>
      </c>
      <c r="P43" s="18"/>
    </row>
    <row r="44" spans="2:16" s="19" customFormat="1" ht="16" thickBot="1" x14ac:dyDescent="0.4">
      <c r="B44" s="4"/>
      <c r="C44" s="21"/>
      <c r="D44" s="53"/>
      <c r="E44" s="53"/>
      <c r="F44" s="42">
        <f t="shared" ref="F44:F47" si="16">D44*E44</f>
        <v>0</v>
      </c>
      <c r="G44" s="43"/>
      <c r="H44" s="87"/>
      <c r="I44" s="87"/>
      <c r="J44" s="59"/>
      <c r="K44" s="53"/>
      <c r="L44" s="42">
        <f t="shared" ref="L44:L47" si="17">J44*K44</f>
        <v>0</v>
      </c>
      <c r="M44" s="43"/>
      <c r="N44" s="87"/>
      <c r="O44" s="87"/>
      <c r="P44" s="18"/>
    </row>
    <row r="45" spans="2:16" s="19" customFormat="1" ht="16" thickBot="1" x14ac:dyDescent="0.4">
      <c r="B45" s="4"/>
      <c r="C45" s="21"/>
      <c r="D45" s="53"/>
      <c r="E45" s="53"/>
      <c r="F45" s="42">
        <f t="shared" si="16"/>
        <v>0</v>
      </c>
      <c r="G45" s="43"/>
      <c r="H45" s="87"/>
      <c r="I45" s="87"/>
      <c r="J45" s="60"/>
      <c r="K45" s="53"/>
      <c r="L45" s="42">
        <f t="shared" si="17"/>
        <v>0</v>
      </c>
      <c r="M45" s="43"/>
      <c r="N45" s="87"/>
      <c r="O45" s="87"/>
      <c r="P45" s="22"/>
    </row>
    <row r="46" spans="2:16" ht="16" thickBot="1" x14ac:dyDescent="0.4">
      <c r="B46" s="4"/>
      <c r="C46" s="21"/>
      <c r="D46" s="53"/>
      <c r="E46" s="53"/>
      <c r="F46" s="42">
        <f t="shared" si="16"/>
        <v>0</v>
      </c>
      <c r="G46" s="43"/>
      <c r="H46" s="87"/>
      <c r="I46" s="87"/>
      <c r="J46" s="44"/>
      <c r="K46" s="53"/>
      <c r="L46" s="42">
        <f t="shared" si="17"/>
        <v>0</v>
      </c>
      <c r="M46" s="43"/>
      <c r="N46" s="87"/>
      <c r="O46" s="87"/>
      <c r="P46" s="5"/>
    </row>
    <row r="47" spans="2:16" s="19" customFormat="1" ht="16" thickBot="1" x14ac:dyDescent="0.4">
      <c r="B47" s="3"/>
      <c r="C47" s="21"/>
      <c r="D47" s="53"/>
      <c r="E47" s="53"/>
      <c r="F47" s="42">
        <f t="shared" si="16"/>
        <v>0</v>
      </c>
      <c r="G47" s="43"/>
      <c r="H47" s="87"/>
      <c r="I47" s="87"/>
      <c r="J47" s="60"/>
      <c r="K47" s="53"/>
      <c r="L47" s="42">
        <f t="shared" si="17"/>
        <v>0</v>
      </c>
      <c r="M47" s="43"/>
      <c r="N47" s="87"/>
      <c r="O47" s="87"/>
      <c r="P47" s="22"/>
    </row>
    <row r="48" spans="2:16" s="19" customFormat="1" ht="16" thickBot="1" x14ac:dyDescent="0.4">
      <c r="B48" s="14" t="s">
        <v>25</v>
      </c>
      <c r="C48" s="11" t="s">
        <v>26</v>
      </c>
      <c r="D48" s="14"/>
      <c r="E48" s="14"/>
      <c r="F48" s="50">
        <f>SUM(F49:F50)</f>
        <v>0</v>
      </c>
      <c r="G48" s="75" t="e">
        <f>F48/($D$88+$D$93+$D$96)</f>
        <v>#DIV/0!</v>
      </c>
      <c r="H48" s="49" t="e">
        <f>G48*$D$88/$D$85</f>
        <v>#DIV/0!</v>
      </c>
      <c r="I48" s="49" t="e">
        <f>G48*$D$93/$D$86</f>
        <v>#DIV/0!</v>
      </c>
      <c r="J48" s="60"/>
      <c r="K48" s="14"/>
      <c r="L48" s="50">
        <f>SUM(L49:L50)</f>
        <v>0</v>
      </c>
      <c r="M48" s="39" t="e">
        <f>L48/($D$91+$D$94+$D$99)</f>
        <v>#DIV/0!</v>
      </c>
      <c r="N48" s="49" t="e">
        <f>M48*$D$91/$D$85</f>
        <v>#DIV/0!</v>
      </c>
      <c r="O48" s="49" t="e">
        <f>M48*$D$94/$D$86</f>
        <v>#DIV/0!</v>
      </c>
      <c r="P48" s="22"/>
    </row>
    <row r="49" spans="2:16" ht="16" thickBot="1" x14ac:dyDescent="0.4">
      <c r="B49" s="4"/>
      <c r="C49" s="21"/>
      <c r="D49" s="53"/>
      <c r="E49" s="53"/>
      <c r="F49" s="42">
        <f t="shared" ref="F49:F73" si="18">D49*E49</f>
        <v>0</v>
      </c>
      <c r="G49" s="45"/>
      <c r="H49" s="88"/>
      <c r="I49" s="88"/>
      <c r="J49" s="44"/>
      <c r="K49" s="53"/>
      <c r="L49" s="42">
        <f t="shared" ref="L49:L73" si="19">J49*K49</f>
        <v>0</v>
      </c>
      <c r="M49" s="45"/>
      <c r="N49" s="88"/>
      <c r="O49" s="88"/>
      <c r="P49" s="5"/>
    </row>
    <row r="50" spans="2:16" s="19" customFormat="1" ht="16" thickBot="1" x14ac:dyDescent="0.4">
      <c r="B50" s="4"/>
      <c r="C50" s="21"/>
      <c r="D50" s="53"/>
      <c r="E50" s="53"/>
      <c r="F50" s="42">
        <f t="shared" si="18"/>
        <v>0</v>
      </c>
      <c r="G50" s="45"/>
      <c r="H50" s="88"/>
      <c r="I50" s="88"/>
      <c r="J50" s="60"/>
      <c r="K50" s="53"/>
      <c r="L50" s="42">
        <f t="shared" si="19"/>
        <v>0</v>
      </c>
      <c r="M50" s="45"/>
      <c r="N50" s="88"/>
      <c r="O50" s="88"/>
      <c r="P50" s="22"/>
    </row>
    <row r="51" spans="2:16" s="19" customFormat="1" ht="16" thickBot="1" x14ac:dyDescent="0.4">
      <c r="B51" s="14" t="s">
        <v>27</v>
      </c>
      <c r="C51" s="11" t="s">
        <v>28</v>
      </c>
      <c r="D51" s="14"/>
      <c r="E51" s="14"/>
      <c r="F51" s="50">
        <f>SUM(F52:F57)</f>
        <v>0</v>
      </c>
      <c r="G51" s="75" t="e">
        <f>F51/($D$88+$D$93+$D$96)</f>
        <v>#DIV/0!</v>
      </c>
      <c r="H51" s="49" t="e">
        <f>G51*$D$88/$D$85</f>
        <v>#DIV/0!</v>
      </c>
      <c r="I51" s="49" t="e">
        <f>G51*$D$93/$D$86</f>
        <v>#DIV/0!</v>
      </c>
      <c r="J51" s="60"/>
      <c r="K51" s="14"/>
      <c r="L51" s="50">
        <f>SUM(L52:L57)</f>
        <v>0</v>
      </c>
      <c r="M51" s="39" t="e">
        <f>L51/($D$91+$D$94+$D$99)</f>
        <v>#DIV/0!</v>
      </c>
      <c r="N51" s="49" t="e">
        <f>M51*$D$91/$D$85</f>
        <v>#DIV/0!</v>
      </c>
      <c r="O51" s="49" t="e">
        <f>M51*$D$94/$D$86</f>
        <v>#DIV/0!</v>
      </c>
      <c r="P51" s="22"/>
    </row>
    <row r="52" spans="2:16" s="19" customFormat="1" ht="16" thickBot="1" x14ac:dyDescent="0.4">
      <c r="B52" s="4"/>
      <c r="C52" s="20" t="s">
        <v>79</v>
      </c>
      <c r="D52" s="53"/>
      <c r="E52" s="53"/>
      <c r="F52" s="42">
        <f t="shared" si="18"/>
        <v>0</v>
      </c>
      <c r="G52" s="45"/>
      <c r="H52" s="88"/>
      <c r="I52" s="88"/>
      <c r="J52" s="60"/>
      <c r="K52" s="53"/>
      <c r="L52" s="42">
        <f t="shared" si="19"/>
        <v>0</v>
      </c>
      <c r="M52" s="45"/>
      <c r="N52" s="88"/>
      <c r="O52" s="88"/>
      <c r="P52" s="22"/>
    </row>
    <row r="53" spans="2:16" s="19" customFormat="1" ht="16" thickBot="1" x14ac:dyDescent="0.4">
      <c r="B53" s="4"/>
      <c r="C53" s="20" t="s">
        <v>80</v>
      </c>
      <c r="D53" s="53"/>
      <c r="E53" s="53"/>
      <c r="F53" s="42">
        <f t="shared" si="18"/>
        <v>0</v>
      </c>
      <c r="G53" s="45"/>
      <c r="H53" s="88"/>
      <c r="I53" s="88"/>
      <c r="J53" s="60"/>
      <c r="K53" s="53"/>
      <c r="L53" s="42">
        <f t="shared" si="19"/>
        <v>0</v>
      </c>
      <c r="M53" s="45"/>
      <c r="N53" s="88"/>
      <c r="O53" s="88"/>
      <c r="P53" s="22"/>
    </row>
    <row r="54" spans="2:16" s="19" customFormat="1" ht="16" thickBot="1" x14ac:dyDescent="0.4">
      <c r="B54" s="4"/>
      <c r="C54" s="20" t="s">
        <v>81</v>
      </c>
      <c r="D54" s="53"/>
      <c r="E54" s="53"/>
      <c r="F54" s="50"/>
      <c r="G54" s="45"/>
      <c r="H54" s="88"/>
      <c r="I54" s="88"/>
      <c r="J54" s="60"/>
      <c r="K54" s="53"/>
      <c r="L54" s="50"/>
      <c r="M54" s="45"/>
      <c r="N54" s="88"/>
      <c r="O54" s="88"/>
      <c r="P54" s="22"/>
    </row>
    <row r="55" spans="2:16" ht="16" thickBot="1" x14ac:dyDescent="0.4">
      <c r="B55" s="4"/>
      <c r="C55" s="20" t="s">
        <v>82</v>
      </c>
      <c r="D55" s="53"/>
      <c r="E55" s="53"/>
      <c r="F55" s="42">
        <f t="shared" si="18"/>
        <v>0</v>
      </c>
      <c r="G55" s="45"/>
      <c r="H55" s="88"/>
      <c r="I55" s="88"/>
      <c r="J55" s="44"/>
      <c r="K55" s="53"/>
      <c r="L55" s="42">
        <f t="shared" si="19"/>
        <v>0</v>
      </c>
      <c r="M55" s="45"/>
      <c r="N55" s="88"/>
      <c r="O55" s="88"/>
      <c r="P55" s="5"/>
    </row>
    <row r="56" spans="2:16" s="19" customFormat="1" ht="16" thickBot="1" x14ac:dyDescent="0.4">
      <c r="B56" s="4"/>
      <c r="C56" s="20" t="s">
        <v>83</v>
      </c>
      <c r="D56" s="53"/>
      <c r="E56" s="53"/>
      <c r="F56" s="42">
        <f t="shared" si="18"/>
        <v>0</v>
      </c>
      <c r="G56" s="45"/>
      <c r="H56" s="88"/>
      <c r="I56" s="88"/>
      <c r="J56" s="59"/>
      <c r="K56" s="53"/>
      <c r="L56" s="42">
        <f t="shared" si="19"/>
        <v>0</v>
      </c>
      <c r="M56" s="45"/>
      <c r="N56" s="88"/>
      <c r="O56" s="88"/>
      <c r="P56" s="18"/>
    </row>
    <row r="57" spans="2:16" ht="16" thickBot="1" x14ac:dyDescent="0.4">
      <c r="B57" s="4"/>
      <c r="C57" s="20"/>
      <c r="D57" s="53"/>
      <c r="E57" s="53"/>
      <c r="F57" s="42">
        <f t="shared" si="18"/>
        <v>0</v>
      </c>
      <c r="G57" s="45"/>
      <c r="H57" s="88"/>
      <c r="I57" s="88"/>
      <c r="J57" s="44"/>
      <c r="K57" s="53"/>
      <c r="L57" s="42">
        <f t="shared" si="19"/>
        <v>0</v>
      </c>
      <c r="M57" s="45"/>
      <c r="N57" s="88"/>
      <c r="O57" s="88"/>
      <c r="P57" s="5"/>
    </row>
    <row r="58" spans="2:16" s="16" customFormat="1" ht="16" thickBot="1" x14ac:dyDescent="0.4">
      <c r="B58" s="14" t="s">
        <v>29</v>
      </c>
      <c r="C58" s="11" t="s">
        <v>30</v>
      </c>
      <c r="D58" s="14"/>
      <c r="E58" s="14"/>
      <c r="F58" s="50">
        <f>SUM(F59:F60)</f>
        <v>0</v>
      </c>
      <c r="G58" s="75" t="e">
        <f>F58/($D$88+$D$93+$D$96)</f>
        <v>#DIV/0!</v>
      </c>
      <c r="H58" s="49" t="e">
        <f>G58*$D$88/$D$85</f>
        <v>#DIV/0!</v>
      </c>
      <c r="I58" s="49" t="e">
        <f>G58*$D$93/$D$86</f>
        <v>#DIV/0!</v>
      </c>
      <c r="J58" s="44"/>
      <c r="K58" s="14"/>
      <c r="L58" s="50">
        <f>SUM(L59:L60)</f>
        <v>0</v>
      </c>
      <c r="M58" s="39" t="e">
        <f>L58/($D$91+$D$94+$D$99)</f>
        <v>#DIV/0!</v>
      </c>
      <c r="N58" s="49" t="e">
        <f>M58*$D$91/$D$85</f>
        <v>#DIV/0!</v>
      </c>
      <c r="O58" s="49" t="e">
        <f>M58*$D$94/$D$86</f>
        <v>#DIV/0!</v>
      </c>
      <c r="P58" s="5"/>
    </row>
    <row r="59" spans="2:16" s="16" customFormat="1" ht="16" thickBot="1" x14ac:dyDescent="0.4">
      <c r="B59" s="4"/>
      <c r="C59" s="21"/>
      <c r="D59" s="53"/>
      <c r="E59" s="53"/>
      <c r="F59" s="42">
        <f t="shared" si="18"/>
        <v>0</v>
      </c>
      <c r="G59" s="45"/>
      <c r="H59" s="88"/>
      <c r="I59" s="88"/>
      <c r="J59" s="44"/>
      <c r="K59" s="53"/>
      <c r="L59" s="42">
        <f t="shared" si="19"/>
        <v>0</v>
      </c>
      <c r="M59" s="45"/>
      <c r="N59" s="88"/>
      <c r="O59" s="88"/>
      <c r="P59" s="5"/>
    </row>
    <row r="60" spans="2:16" ht="16" thickBot="1" x14ac:dyDescent="0.4">
      <c r="B60" s="4"/>
      <c r="C60" s="21"/>
      <c r="D60" s="53"/>
      <c r="E60" s="53"/>
      <c r="F60" s="42">
        <f t="shared" si="18"/>
        <v>0</v>
      </c>
      <c r="G60" s="45"/>
      <c r="H60" s="88"/>
      <c r="I60" s="88"/>
      <c r="J60" s="44"/>
      <c r="K60" s="53"/>
      <c r="L60" s="42">
        <f t="shared" si="19"/>
        <v>0</v>
      </c>
      <c r="M60" s="45"/>
      <c r="N60" s="88"/>
      <c r="O60" s="88"/>
      <c r="P60" s="5"/>
    </row>
    <row r="61" spans="2:16" s="19" customFormat="1" ht="16" thickBot="1" x14ac:dyDescent="0.4">
      <c r="B61" s="14">
        <v>5.0999999999999996</v>
      </c>
      <c r="C61" s="8" t="s">
        <v>89</v>
      </c>
      <c r="D61" s="71">
        <f>IF(D101="NU",$D$89+$D$93+$D$97-$D$63,0)</f>
        <v>0</v>
      </c>
      <c r="E61" s="54"/>
      <c r="F61" s="50">
        <f t="shared" si="18"/>
        <v>0</v>
      </c>
      <c r="G61" s="75" t="e">
        <f>F61/($D$88+$D$93+$D$96)</f>
        <v>#DIV/0!</v>
      </c>
      <c r="H61" s="49" t="e">
        <f>G61*$D$88/$D$85</f>
        <v>#DIV/0!</v>
      </c>
      <c r="I61" s="49" t="e">
        <f>G61*$D$93/$D$86</f>
        <v>#DIV/0!</v>
      </c>
      <c r="J61" s="58"/>
      <c r="K61" s="58"/>
      <c r="L61" s="58"/>
      <c r="M61" s="58"/>
      <c r="N61" s="58"/>
      <c r="O61" s="58"/>
      <c r="P61" s="22"/>
    </row>
    <row r="62" spans="2:16" s="19" customFormat="1" ht="16" thickBot="1" x14ac:dyDescent="0.4">
      <c r="B62" s="14">
        <v>5.2</v>
      </c>
      <c r="C62" s="8" t="s">
        <v>90</v>
      </c>
      <c r="D62" s="73">
        <f>D61</f>
        <v>0</v>
      </c>
      <c r="E62" s="14">
        <f>D100</f>
        <v>30</v>
      </c>
      <c r="F62" s="50">
        <f t="shared" si="18"/>
        <v>0</v>
      </c>
      <c r="G62" s="45"/>
      <c r="H62" s="81"/>
      <c r="I62" s="81"/>
      <c r="J62" s="58"/>
      <c r="K62" s="58"/>
      <c r="L62" s="58"/>
      <c r="M62" s="58"/>
      <c r="N62" s="58"/>
      <c r="O62" s="58"/>
      <c r="P62" s="22"/>
    </row>
    <row r="63" spans="2:16" ht="16" thickBot="1" x14ac:dyDescent="0.4">
      <c r="B63" s="14">
        <v>6.1</v>
      </c>
      <c r="C63" s="7" t="s">
        <v>91</v>
      </c>
      <c r="D63" s="54"/>
      <c r="E63" s="54"/>
      <c r="F63" s="50">
        <f t="shared" si="18"/>
        <v>0</v>
      </c>
      <c r="G63" s="75" t="e">
        <f>F63/($D$88+$D$93+$D$96)</f>
        <v>#DIV/0!</v>
      </c>
      <c r="H63" s="49" t="e">
        <f>G63*$D$88/$D$85</f>
        <v>#DIV/0!</v>
      </c>
      <c r="I63" s="49" t="e">
        <f>G63*$D$93/$D$86</f>
        <v>#DIV/0!</v>
      </c>
      <c r="J63" s="99">
        <f>$D$91+$D$94+$D$99</f>
        <v>0</v>
      </c>
      <c r="K63" s="54"/>
      <c r="L63" s="50">
        <f t="shared" si="19"/>
        <v>0</v>
      </c>
      <c r="M63" s="39" t="e">
        <f>L63/($D$91+$D$94+$D$99)</f>
        <v>#DIV/0!</v>
      </c>
      <c r="N63" s="49" t="e">
        <f>M63*$D$91/$D$85</f>
        <v>#DIV/0!</v>
      </c>
      <c r="O63" s="49" t="e">
        <f>M63*$D$94/$D$86</f>
        <v>#DIV/0!</v>
      </c>
      <c r="P63" s="5"/>
    </row>
    <row r="64" spans="2:16" ht="16" thickBot="1" x14ac:dyDescent="0.4">
      <c r="B64" s="14">
        <v>6.2</v>
      </c>
      <c r="C64" s="7" t="s">
        <v>110</v>
      </c>
      <c r="D64" s="73">
        <f>$D$90+$D$98</f>
        <v>0</v>
      </c>
      <c r="E64" s="54"/>
      <c r="F64" s="50">
        <f t="shared" ref="F64" si="20">D64*E64</f>
        <v>0</v>
      </c>
      <c r="G64" s="75" t="e">
        <f>F64/($D$88+$D$93+$D$96)</f>
        <v>#DIV/0!</v>
      </c>
      <c r="H64" s="49" t="e">
        <f>G64*$D$88/$D$85</f>
        <v>#DIV/0!</v>
      </c>
      <c r="I64" s="49" t="e">
        <f>G64*$D$93/$D$86</f>
        <v>#DIV/0!</v>
      </c>
      <c r="J64" s="58"/>
      <c r="K64" s="26"/>
      <c r="L64" s="26"/>
      <c r="M64" s="26"/>
      <c r="N64" s="26"/>
      <c r="O64" s="26"/>
      <c r="P64" s="5"/>
    </row>
    <row r="65" spans="2:16" ht="16" thickBot="1" x14ac:dyDescent="0.4">
      <c r="B65" s="14">
        <v>6.3</v>
      </c>
      <c r="C65" s="7" t="s">
        <v>111</v>
      </c>
      <c r="D65" s="71">
        <f>IF(D101="DA",$D$89+$D$93+$D$97-$D$63,0)</f>
        <v>0</v>
      </c>
      <c r="E65" s="54"/>
      <c r="F65" s="50">
        <f t="shared" si="18"/>
        <v>0</v>
      </c>
      <c r="G65" s="75" t="e">
        <f>F65/($D$88+$D$93+$D$96)</f>
        <v>#DIV/0!</v>
      </c>
      <c r="H65" s="49" t="e">
        <f>G65*$D$88/$D$85</f>
        <v>#DIV/0!</v>
      </c>
      <c r="I65" s="49" t="e">
        <f>G65*$D$93/$D$86</f>
        <v>#DIV/0!</v>
      </c>
      <c r="J65" s="58"/>
      <c r="K65" s="58"/>
      <c r="L65" s="58"/>
      <c r="M65" s="58"/>
      <c r="N65" s="58"/>
      <c r="O65" s="58"/>
      <c r="P65" s="5"/>
    </row>
    <row r="66" spans="2:16" ht="16" thickBot="1" x14ac:dyDescent="0.4">
      <c r="B66" s="14" t="s">
        <v>32</v>
      </c>
      <c r="C66" s="11" t="s">
        <v>33</v>
      </c>
      <c r="D66" s="54"/>
      <c r="E66" s="54"/>
      <c r="F66" s="50">
        <f>SUM(F67:F68)</f>
        <v>0</v>
      </c>
      <c r="G66" s="75" t="e">
        <f>F66/($D$88+$D$93+$D$96)</f>
        <v>#DIV/0!</v>
      </c>
      <c r="H66" s="49" t="e">
        <f>G66*$D$88/$D$85</f>
        <v>#DIV/0!</v>
      </c>
      <c r="I66" s="49" t="e">
        <f>G66*$D$93/$D$86</f>
        <v>#DIV/0!</v>
      </c>
      <c r="J66" s="54"/>
      <c r="K66" s="54"/>
      <c r="L66" s="50">
        <f>SUM(L67:L68)</f>
        <v>0</v>
      </c>
      <c r="M66" s="39" t="e">
        <f>L66/($D$91+$D$94+$D$99)</f>
        <v>#DIV/0!</v>
      </c>
      <c r="N66" s="49" t="e">
        <f>M66*$D$91/$D$85</f>
        <v>#DIV/0!</v>
      </c>
      <c r="O66" s="49" t="e">
        <f>M66*$D$94/$D$86</f>
        <v>#DIV/0!</v>
      </c>
      <c r="P66" s="5"/>
    </row>
    <row r="67" spans="2:16" ht="16" thickBot="1" x14ac:dyDescent="0.4">
      <c r="B67" s="4"/>
      <c r="C67" s="21"/>
      <c r="D67" s="53"/>
      <c r="E67" s="53"/>
      <c r="F67" s="42">
        <f t="shared" si="18"/>
        <v>0</v>
      </c>
      <c r="G67" s="45"/>
      <c r="H67" s="88"/>
      <c r="I67" s="88"/>
      <c r="J67" s="54"/>
      <c r="K67" s="53"/>
      <c r="L67" s="42">
        <f t="shared" si="19"/>
        <v>0</v>
      </c>
      <c r="M67" s="45"/>
      <c r="N67" s="88"/>
      <c r="O67" s="88"/>
      <c r="P67" s="5"/>
    </row>
    <row r="68" spans="2:16" ht="16" thickBot="1" x14ac:dyDescent="0.4">
      <c r="B68" s="4"/>
      <c r="C68" s="21"/>
      <c r="D68" s="53"/>
      <c r="E68" s="53"/>
      <c r="F68" s="42">
        <f t="shared" si="18"/>
        <v>0</v>
      </c>
      <c r="G68" s="45"/>
      <c r="H68" s="88"/>
      <c r="I68" s="88"/>
      <c r="J68" s="54"/>
      <c r="K68" s="53"/>
      <c r="L68" s="42">
        <f t="shared" si="19"/>
        <v>0</v>
      </c>
      <c r="M68" s="45"/>
      <c r="N68" s="88"/>
      <c r="O68" s="88"/>
      <c r="P68" s="5"/>
    </row>
    <row r="69" spans="2:16" ht="16" thickBot="1" x14ac:dyDescent="0.4">
      <c r="B69" s="14" t="s">
        <v>34</v>
      </c>
      <c r="C69" s="11" t="s">
        <v>35</v>
      </c>
      <c r="D69" s="26"/>
      <c r="E69" s="26"/>
      <c r="F69" s="50">
        <f>F66+F65+F64+F63+F62+F61+F58+F51+F48+F7</f>
        <v>0</v>
      </c>
      <c r="G69" s="75" t="e">
        <f t="shared" ref="G69:G74" si="21">F69/($D$88+$D$93+$D$96)</f>
        <v>#DIV/0!</v>
      </c>
      <c r="H69" s="49" t="e">
        <f t="shared" ref="H69:H74" si="22">G69*$D$88/$D$85</f>
        <v>#DIV/0!</v>
      </c>
      <c r="I69" s="49" t="e">
        <f t="shared" ref="I69:I74" si="23">G69*$D$93/$D$86</f>
        <v>#DIV/0!</v>
      </c>
      <c r="J69" s="61"/>
      <c r="K69" s="26"/>
      <c r="L69" s="50">
        <f>L66+L65+L64+L63+L62+L61+L58+L51+L48+L7</f>
        <v>0</v>
      </c>
      <c r="M69" s="39" t="e">
        <f t="shared" ref="M69:M74" si="24">L69/($D$91+$D$94+$D$99)</f>
        <v>#DIV/0!</v>
      </c>
      <c r="N69" s="49" t="e">
        <f t="shared" ref="N69:N74" si="25">M69*$D$91/$D$85</f>
        <v>#DIV/0!</v>
      </c>
      <c r="O69" s="49" t="e">
        <f t="shared" ref="O69:O74" si="26">M69*$D$94/$D$86</f>
        <v>#DIV/0!</v>
      </c>
      <c r="P69" s="5"/>
    </row>
    <row r="70" spans="2:16" s="16" customFormat="1" ht="16" thickBot="1" x14ac:dyDescent="0.4">
      <c r="B70" s="14" t="s">
        <v>36</v>
      </c>
      <c r="C70" s="11" t="s">
        <v>37</v>
      </c>
      <c r="D70" s="54"/>
      <c r="E70" s="54"/>
      <c r="F70" s="64">
        <f t="shared" si="18"/>
        <v>0</v>
      </c>
      <c r="G70" s="75" t="e">
        <f t="shared" si="21"/>
        <v>#DIV/0!</v>
      </c>
      <c r="H70" s="49" t="e">
        <f t="shared" si="22"/>
        <v>#DIV/0!</v>
      </c>
      <c r="I70" s="49" t="e">
        <f t="shared" si="23"/>
        <v>#DIV/0!</v>
      </c>
      <c r="J70" s="54"/>
      <c r="K70" s="54"/>
      <c r="L70" s="64">
        <f t="shared" si="19"/>
        <v>0</v>
      </c>
      <c r="M70" s="39" t="e">
        <f t="shared" si="24"/>
        <v>#DIV/0!</v>
      </c>
      <c r="N70" s="49" t="e">
        <f t="shared" si="25"/>
        <v>#DIV/0!</v>
      </c>
      <c r="O70" s="49" t="e">
        <f t="shared" si="26"/>
        <v>#DIV/0!</v>
      </c>
      <c r="P70" s="5"/>
    </row>
    <row r="71" spans="2:16" ht="16" thickBot="1" x14ac:dyDescent="0.4">
      <c r="B71" s="23" t="s">
        <v>64</v>
      </c>
      <c r="C71" s="11" t="s">
        <v>38</v>
      </c>
      <c r="D71" s="26"/>
      <c r="E71" s="26"/>
      <c r="F71" s="50">
        <f>F69+F70</f>
        <v>0</v>
      </c>
      <c r="G71" s="115" t="e">
        <f t="shared" si="21"/>
        <v>#DIV/0!</v>
      </c>
      <c r="H71" s="49" t="e">
        <f t="shared" si="22"/>
        <v>#DIV/0!</v>
      </c>
      <c r="I71" s="49" t="e">
        <f t="shared" si="23"/>
        <v>#DIV/0!</v>
      </c>
      <c r="J71" s="62"/>
      <c r="K71" s="26"/>
      <c r="L71" s="50">
        <f>L69+L70</f>
        <v>0</v>
      </c>
      <c r="M71" s="39" t="e">
        <f t="shared" si="24"/>
        <v>#DIV/0!</v>
      </c>
      <c r="N71" s="49" t="e">
        <f t="shared" si="25"/>
        <v>#DIV/0!</v>
      </c>
      <c r="O71" s="49" t="e">
        <f t="shared" si="26"/>
        <v>#DIV/0!</v>
      </c>
      <c r="P71" s="9"/>
    </row>
    <row r="72" spans="2:16" ht="16" thickBot="1" x14ac:dyDescent="0.4">
      <c r="B72" s="14" t="s">
        <v>39</v>
      </c>
      <c r="C72" s="11" t="s">
        <v>40</v>
      </c>
      <c r="D72" s="54"/>
      <c r="E72" s="54"/>
      <c r="F72" s="64">
        <f t="shared" si="18"/>
        <v>0</v>
      </c>
      <c r="G72" s="75" t="e">
        <f t="shared" si="21"/>
        <v>#DIV/0!</v>
      </c>
      <c r="H72" s="49" t="e">
        <f t="shared" si="22"/>
        <v>#DIV/0!</v>
      </c>
      <c r="I72" s="49" t="e">
        <f t="shared" si="23"/>
        <v>#DIV/0!</v>
      </c>
      <c r="J72" s="62"/>
      <c r="K72" s="54"/>
      <c r="L72" s="64">
        <f t="shared" si="19"/>
        <v>0</v>
      </c>
      <c r="M72" s="39" t="e">
        <f t="shared" si="24"/>
        <v>#DIV/0!</v>
      </c>
      <c r="N72" s="49" t="e">
        <f t="shared" si="25"/>
        <v>#DIV/0!</v>
      </c>
      <c r="O72" s="49" t="e">
        <f t="shared" si="26"/>
        <v>#DIV/0!</v>
      </c>
      <c r="P72" s="9"/>
    </row>
    <row r="73" spans="2:16" ht="16" thickBot="1" x14ac:dyDescent="0.4">
      <c r="B73" s="14" t="s">
        <v>41</v>
      </c>
      <c r="C73" s="11" t="s">
        <v>42</v>
      </c>
      <c r="D73" s="54"/>
      <c r="E73" s="54"/>
      <c r="F73" s="64">
        <f t="shared" si="18"/>
        <v>0</v>
      </c>
      <c r="G73" s="75" t="e">
        <f t="shared" si="21"/>
        <v>#DIV/0!</v>
      </c>
      <c r="H73" s="49" t="e">
        <f t="shared" si="22"/>
        <v>#DIV/0!</v>
      </c>
      <c r="I73" s="49" t="e">
        <f t="shared" si="23"/>
        <v>#DIV/0!</v>
      </c>
      <c r="J73" s="61"/>
      <c r="K73" s="54"/>
      <c r="L73" s="64">
        <f t="shared" si="19"/>
        <v>0</v>
      </c>
      <c r="M73" s="39" t="e">
        <f t="shared" si="24"/>
        <v>#DIV/0!</v>
      </c>
      <c r="N73" s="49" t="e">
        <f t="shared" si="25"/>
        <v>#DIV/0!</v>
      </c>
      <c r="O73" s="49" t="e">
        <f t="shared" si="26"/>
        <v>#DIV/0!</v>
      </c>
      <c r="P73" s="9"/>
    </row>
    <row r="74" spans="2:16" ht="16" thickBot="1" x14ac:dyDescent="0.4">
      <c r="B74" s="14" t="s">
        <v>43</v>
      </c>
      <c r="C74" s="33" t="s">
        <v>50</v>
      </c>
      <c r="D74" s="28"/>
      <c r="E74" s="28"/>
      <c r="F74" s="50">
        <f>F71+F72+F73</f>
        <v>0</v>
      </c>
      <c r="G74" s="75" t="e">
        <f t="shared" si="21"/>
        <v>#DIV/0!</v>
      </c>
      <c r="H74" s="49" t="e">
        <f t="shared" si="22"/>
        <v>#DIV/0!</v>
      </c>
      <c r="I74" s="49" t="e">
        <f t="shared" si="23"/>
        <v>#DIV/0!</v>
      </c>
      <c r="J74" s="28"/>
      <c r="K74" s="28"/>
      <c r="L74" s="50">
        <f>L71+L72+L73</f>
        <v>0</v>
      </c>
      <c r="M74" s="39" t="e">
        <f t="shared" si="24"/>
        <v>#DIV/0!</v>
      </c>
      <c r="N74" s="49" t="e">
        <f t="shared" si="25"/>
        <v>#DIV/0!</v>
      </c>
      <c r="O74" s="49" t="e">
        <f t="shared" si="26"/>
        <v>#DIV/0!</v>
      </c>
      <c r="P74" s="9"/>
    </row>
    <row r="75" spans="2:16" ht="16" thickBot="1" x14ac:dyDescent="0.4">
      <c r="B75" s="14" t="s">
        <v>44</v>
      </c>
      <c r="C75" s="11" t="s">
        <v>45</v>
      </c>
      <c r="D75" s="26"/>
      <c r="E75" s="26"/>
      <c r="F75" s="50">
        <f>D88</f>
        <v>0</v>
      </c>
      <c r="G75" s="39"/>
      <c r="H75" s="81"/>
      <c r="I75" s="81"/>
      <c r="J75" s="26"/>
      <c r="K75" s="26"/>
      <c r="L75" s="50">
        <f>J88</f>
        <v>0</v>
      </c>
      <c r="M75" s="39"/>
      <c r="N75" s="81"/>
      <c r="O75" s="81"/>
      <c r="P75" s="9"/>
    </row>
    <row r="76" spans="2:16" ht="16" thickBot="1" x14ac:dyDescent="0.4">
      <c r="B76" s="14" t="s">
        <v>46</v>
      </c>
      <c r="C76" s="8" t="s">
        <v>53</v>
      </c>
      <c r="D76" s="55"/>
      <c r="E76" s="55"/>
      <c r="F76" s="66"/>
      <c r="G76" s="46" t="e">
        <f>G74</f>
        <v>#DIV/0!</v>
      </c>
      <c r="H76" s="90" t="e">
        <f>H74</f>
        <v>#DIV/0!</v>
      </c>
      <c r="I76" s="90" t="e">
        <f>I74</f>
        <v>#DIV/0!</v>
      </c>
      <c r="J76" s="55"/>
      <c r="K76" s="55"/>
      <c r="L76" s="66"/>
      <c r="M76" s="46" t="e">
        <f>M74</f>
        <v>#DIV/0!</v>
      </c>
      <c r="N76" s="90" t="e">
        <f>N74</f>
        <v>#DIV/0!</v>
      </c>
      <c r="O76" s="90" t="e">
        <f>O74</f>
        <v>#DIV/0!</v>
      </c>
      <c r="P76" s="9"/>
    </row>
    <row r="77" spans="2:16" ht="16" thickBot="1" x14ac:dyDescent="0.4">
      <c r="B77" s="14" t="s">
        <v>47</v>
      </c>
      <c r="C77" s="11" t="s">
        <v>48</v>
      </c>
      <c r="D77" s="26"/>
      <c r="E77" s="26"/>
      <c r="F77" s="50"/>
      <c r="G77" s="45" t="e">
        <f>G76*0.19</f>
        <v>#DIV/0!</v>
      </c>
      <c r="H77" s="90" t="e">
        <f>H76*0.19</f>
        <v>#DIV/0!</v>
      </c>
      <c r="I77" s="90" t="e">
        <f>I76*0.19</f>
        <v>#DIV/0!</v>
      </c>
      <c r="J77" s="26"/>
      <c r="K77" s="26"/>
      <c r="L77" s="50"/>
      <c r="M77" s="45" t="e">
        <f>M76*0.19</f>
        <v>#DIV/0!</v>
      </c>
      <c r="N77" s="90" t="e">
        <f>N76*0.19</f>
        <v>#DIV/0!</v>
      </c>
      <c r="O77" s="90" t="e">
        <f>O76*0.19</f>
        <v>#DIV/0!</v>
      </c>
      <c r="P77" s="9"/>
    </row>
    <row r="78" spans="2:16" ht="16" thickBot="1" x14ac:dyDescent="0.4">
      <c r="B78" s="34" t="s">
        <v>49</v>
      </c>
      <c r="C78" s="10" t="s">
        <v>54</v>
      </c>
      <c r="D78" s="56"/>
      <c r="E78" s="56"/>
      <c r="F78" s="67"/>
      <c r="G78" s="46" t="e">
        <f>G76+G77</f>
        <v>#DIV/0!</v>
      </c>
      <c r="H78" s="91" t="e">
        <f>H76+H77</f>
        <v>#DIV/0!</v>
      </c>
      <c r="I78" s="91" t="e">
        <f>I76+I77</f>
        <v>#DIV/0!</v>
      </c>
      <c r="J78" s="56"/>
      <c r="K78" s="56"/>
      <c r="L78" s="67"/>
      <c r="M78" s="46" t="e">
        <f>M76+M77</f>
        <v>#DIV/0!</v>
      </c>
      <c r="N78" s="91" t="e">
        <f>N76+N77</f>
        <v>#DIV/0!</v>
      </c>
      <c r="O78" s="91" t="e">
        <f>O76+O77</f>
        <v>#DIV/0!</v>
      </c>
      <c r="P78" s="9"/>
    </row>
    <row r="79" spans="2:16" ht="16" thickBot="1" x14ac:dyDescent="0.4">
      <c r="B79" s="14"/>
      <c r="C79" s="11" t="s">
        <v>55</v>
      </c>
      <c r="D79" s="26"/>
      <c r="E79" s="26"/>
      <c r="F79" s="50"/>
      <c r="G79" s="45"/>
      <c r="H79" s="92" t="e">
        <f>H76/12</f>
        <v>#DIV/0!</v>
      </c>
      <c r="I79" s="92" t="e">
        <f>I76/12</f>
        <v>#DIV/0!</v>
      </c>
      <c r="J79" s="26"/>
      <c r="K79" s="26"/>
      <c r="L79" s="50"/>
      <c r="M79" s="45"/>
      <c r="N79" s="92" t="e">
        <f>N76/12</f>
        <v>#DIV/0!</v>
      </c>
      <c r="O79" s="92" t="e">
        <f>O76/12</f>
        <v>#DIV/0!</v>
      </c>
      <c r="P79" s="9"/>
    </row>
    <row r="80" spans="2:16" ht="16" thickBot="1" x14ac:dyDescent="0.4">
      <c r="B80" s="14"/>
      <c r="C80" s="8" t="s">
        <v>57</v>
      </c>
      <c r="D80" s="55"/>
      <c r="E80" s="55"/>
      <c r="F80" s="66"/>
      <c r="G80" s="47"/>
      <c r="H80" s="81" t="e">
        <f>H79*0.19</f>
        <v>#DIV/0!</v>
      </c>
      <c r="I80" s="81" t="e">
        <f>I79*0.19</f>
        <v>#DIV/0!</v>
      </c>
      <c r="J80" s="55"/>
      <c r="K80" s="55"/>
      <c r="L80" s="66"/>
      <c r="M80" s="47"/>
      <c r="N80" s="81" t="e">
        <f>N79*0.19</f>
        <v>#DIV/0!</v>
      </c>
      <c r="O80" s="81" t="e">
        <f>O79*0.19</f>
        <v>#DIV/0!</v>
      </c>
      <c r="P80" s="9"/>
    </row>
    <row r="81" spans="2:16" ht="16" thickBot="1" x14ac:dyDescent="0.4">
      <c r="B81" s="14"/>
      <c r="C81" s="11" t="s">
        <v>56</v>
      </c>
      <c r="D81" s="26"/>
      <c r="E81" s="26"/>
      <c r="F81" s="50"/>
      <c r="G81" s="45"/>
      <c r="H81" s="94" t="e">
        <f>H79+H80</f>
        <v>#DIV/0!</v>
      </c>
      <c r="I81" s="94" t="e">
        <f>I79+I80</f>
        <v>#DIV/0!</v>
      </c>
      <c r="J81" s="26"/>
      <c r="K81" s="26"/>
      <c r="L81" s="50"/>
      <c r="M81" s="45"/>
      <c r="N81" s="94" t="e">
        <f>N79+N80</f>
        <v>#DIV/0!</v>
      </c>
      <c r="O81" s="94" t="e">
        <f>O79+O80</f>
        <v>#DIV/0!</v>
      </c>
      <c r="P81" s="9"/>
    </row>
    <row r="82" spans="2:16" x14ac:dyDescent="0.35">
      <c r="C82" s="19" t="s">
        <v>100</v>
      </c>
    </row>
    <row r="83" spans="2:16" x14ac:dyDescent="0.35">
      <c r="C83" s="19" t="s">
        <v>152</v>
      </c>
    </row>
    <row r="84" spans="2:16" ht="16" thickBot="1" x14ac:dyDescent="0.4">
      <c r="C84" s="19"/>
    </row>
    <row r="85" spans="2:16" ht="16" thickBot="1" x14ac:dyDescent="0.4">
      <c r="B85" s="77" t="s">
        <v>143</v>
      </c>
      <c r="C85" s="77"/>
      <c r="D85" s="79"/>
      <c r="E85" s="4" t="s">
        <v>58</v>
      </c>
      <c r="J85" s="63"/>
      <c r="K85" s="63"/>
    </row>
    <row r="86" spans="2:16" ht="16" thickBot="1" x14ac:dyDescent="0.4">
      <c r="B86" s="104" t="s">
        <v>144</v>
      </c>
      <c r="C86" s="104"/>
      <c r="D86" s="105"/>
      <c r="E86" s="106"/>
      <c r="J86" s="63"/>
      <c r="K86" s="63"/>
    </row>
    <row r="87" spans="2:16" ht="16" thickBot="1" x14ac:dyDescent="0.4">
      <c r="B87" s="101" t="s">
        <v>132</v>
      </c>
      <c r="C87" s="101"/>
      <c r="D87" s="102"/>
      <c r="E87" s="103" t="s">
        <v>59</v>
      </c>
      <c r="J87" s="63"/>
      <c r="K87" s="63"/>
    </row>
    <row r="88" spans="2:16" ht="16" thickBot="1" x14ac:dyDescent="0.4">
      <c r="B88" s="77" t="s">
        <v>94</v>
      </c>
      <c r="C88" s="77"/>
      <c r="D88" s="98">
        <f>D87*0.88</f>
        <v>0</v>
      </c>
      <c r="E88" s="4" t="s">
        <v>59</v>
      </c>
      <c r="F88" s="72" t="s">
        <v>154</v>
      </c>
      <c r="J88" s="63"/>
      <c r="K88" s="63"/>
    </row>
    <row r="89" spans="2:16" ht="16" thickBot="1" x14ac:dyDescent="0.4">
      <c r="B89" s="130" t="s">
        <v>95</v>
      </c>
      <c r="C89" s="130"/>
      <c r="D89" s="100">
        <f>D88-D90</f>
        <v>0</v>
      </c>
      <c r="E89" s="4" t="s">
        <v>59</v>
      </c>
      <c r="F89" s="12"/>
      <c r="J89" s="63"/>
      <c r="K89" s="63"/>
    </row>
    <row r="90" spans="2:16" ht="16" thickBot="1" x14ac:dyDescent="0.4">
      <c r="B90" s="130" t="s">
        <v>107</v>
      </c>
      <c r="C90" s="130"/>
      <c r="D90" s="97"/>
      <c r="E90" s="4" t="s">
        <v>59</v>
      </c>
      <c r="F90" s="117" t="s">
        <v>145</v>
      </c>
      <c r="J90" s="63"/>
      <c r="K90" s="12"/>
    </row>
    <row r="91" spans="2:16" ht="16" thickBot="1" x14ac:dyDescent="0.4">
      <c r="B91" s="104" t="s">
        <v>96</v>
      </c>
      <c r="C91" s="104"/>
      <c r="D91" s="107">
        <f>D87*0.12</f>
        <v>0</v>
      </c>
      <c r="E91" s="106" t="s">
        <v>59</v>
      </c>
      <c r="F91" s="72" t="s">
        <v>153</v>
      </c>
      <c r="J91" s="63"/>
    </row>
    <row r="92" spans="2:16" ht="16" thickBot="1" x14ac:dyDescent="0.4">
      <c r="B92" s="101" t="s">
        <v>133</v>
      </c>
      <c r="C92" s="101"/>
      <c r="D92" s="102"/>
      <c r="E92" s="103" t="s">
        <v>59</v>
      </c>
      <c r="J92" s="63"/>
      <c r="K92" s="63"/>
    </row>
    <row r="93" spans="2:16" ht="16" thickBot="1" x14ac:dyDescent="0.4">
      <c r="B93" s="77" t="s">
        <v>134</v>
      </c>
      <c r="C93" s="77"/>
      <c r="D93" s="98">
        <f>D92*0.88</f>
        <v>0</v>
      </c>
      <c r="E93" s="4" t="s">
        <v>59</v>
      </c>
      <c r="F93" s="72" t="s">
        <v>154</v>
      </c>
      <c r="J93" s="63"/>
      <c r="K93" s="63"/>
    </row>
    <row r="94" spans="2:16" ht="16" thickBot="1" x14ac:dyDescent="0.4">
      <c r="B94" s="104" t="s">
        <v>135</v>
      </c>
      <c r="C94" s="104"/>
      <c r="D94" s="107">
        <f>D92*0.12</f>
        <v>0</v>
      </c>
      <c r="E94" s="106" t="s">
        <v>59</v>
      </c>
      <c r="F94" s="72" t="s">
        <v>153</v>
      </c>
      <c r="J94" s="63"/>
    </row>
    <row r="95" spans="2:16" ht="16" thickBot="1" x14ac:dyDescent="0.4">
      <c r="B95" s="108" t="s">
        <v>138</v>
      </c>
      <c r="C95" s="101"/>
      <c r="D95" s="102"/>
      <c r="E95" s="103"/>
      <c r="F95" s="72"/>
      <c r="J95" s="63"/>
    </row>
    <row r="96" spans="2:16" ht="16" thickBot="1" x14ac:dyDescent="0.4">
      <c r="B96" s="77" t="s">
        <v>139</v>
      </c>
      <c r="C96" s="77"/>
      <c r="D96" s="98">
        <f>D95*0.88</f>
        <v>0</v>
      </c>
      <c r="E96" s="4" t="s">
        <v>59</v>
      </c>
      <c r="F96" s="72" t="s">
        <v>154</v>
      </c>
      <c r="J96" s="63"/>
      <c r="K96" s="63"/>
    </row>
    <row r="97" spans="1:11" ht="16" thickBot="1" x14ac:dyDescent="0.4">
      <c r="B97" s="130" t="s">
        <v>140</v>
      </c>
      <c r="C97" s="130"/>
      <c r="D97" s="100">
        <f>D96-D98</f>
        <v>0</v>
      </c>
      <c r="E97" s="4" t="s">
        <v>59</v>
      </c>
      <c r="F97" s="12"/>
      <c r="J97" s="63"/>
      <c r="K97" s="63"/>
    </row>
    <row r="98" spans="1:11" ht="16" thickBot="1" x14ac:dyDescent="0.4">
      <c r="B98" s="130" t="s">
        <v>141</v>
      </c>
      <c r="C98" s="130"/>
      <c r="D98" s="97"/>
      <c r="E98" s="4" t="s">
        <v>59</v>
      </c>
      <c r="F98" s="117" t="s">
        <v>145</v>
      </c>
      <c r="J98" s="63"/>
      <c r="K98" s="12"/>
    </row>
    <row r="99" spans="1:11" ht="16" thickBot="1" x14ac:dyDescent="0.4">
      <c r="B99" s="104" t="s">
        <v>142</v>
      </c>
      <c r="C99" s="104"/>
      <c r="D99" s="107">
        <f>D95*0.12</f>
        <v>0</v>
      </c>
      <c r="E99" s="106" t="s">
        <v>59</v>
      </c>
      <c r="F99" s="72" t="s">
        <v>153</v>
      </c>
      <c r="J99" s="63"/>
    </row>
    <row r="100" spans="1:11" ht="16" thickBot="1" x14ac:dyDescent="0.4">
      <c r="B100" s="111" t="s">
        <v>61</v>
      </c>
      <c r="C100" s="111"/>
      <c r="D100" s="112">
        <v>30</v>
      </c>
      <c r="E100" s="113" t="s">
        <v>60</v>
      </c>
      <c r="F100" s="72" t="s">
        <v>155</v>
      </c>
      <c r="J100" s="12"/>
    </row>
    <row r="101" spans="1:11" ht="16" thickBot="1" x14ac:dyDescent="0.4">
      <c r="A101" s="74" t="s">
        <v>113</v>
      </c>
      <c r="B101" s="124" t="s">
        <v>114</v>
      </c>
      <c r="C101" s="124"/>
      <c r="D101" s="109" t="s">
        <v>113</v>
      </c>
      <c r="E101" s="110" t="s">
        <v>115</v>
      </c>
      <c r="F101" s="13"/>
    </row>
  </sheetData>
  <mergeCells count="10">
    <mergeCell ref="B101:C101"/>
    <mergeCell ref="D5:I5"/>
    <mergeCell ref="J5:O5"/>
    <mergeCell ref="P5:P6"/>
    <mergeCell ref="B89:C89"/>
    <mergeCell ref="B97:C97"/>
    <mergeCell ref="B90:C90"/>
    <mergeCell ref="B5:B6"/>
    <mergeCell ref="C5:C6"/>
    <mergeCell ref="B98:C98"/>
  </mergeCells>
  <dataValidations count="1">
    <dataValidation type="list" allowBlank="1" showInputMessage="1" showErrorMessage="1" sqref="D101">
      <formula1>$A$84:$A$85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E23"/>
  <sheetViews>
    <sheetView workbookViewId="0">
      <selection activeCell="A2" sqref="A2"/>
    </sheetView>
  </sheetViews>
  <sheetFormatPr defaultColWidth="8.6640625" defaultRowHeight="15.5" x14ac:dyDescent="0.35"/>
  <cols>
    <col min="1" max="1" width="46.83203125" style="1" customWidth="1"/>
    <col min="2" max="2" width="18.83203125" style="1" customWidth="1"/>
    <col min="3" max="4" width="19.08203125" style="1" customWidth="1"/>
    <col min="5" max="5" width="20.58203125" style="1" customWidth="1"/>
    <col min="6" max="16384" width="8.6640625" style="1"/>
  </cols>
  <sheetData>
    <row r="1" spans="1:5" ht="21" x14ac:dyDescent="0.35">
      <c r="A1" s="122" t="s">
        <v>158</v>
      </c>
    </row>
    <row r="2" spans="1:5" ht="18.5" x14ac:dyDescent="0.35">
      <c r="A2" s="2" t="s">
        <v>146</v>
      </c>
    </row>
    <row r="3" spans="1:5" ht="16" thickBot="1" x14ac:dyDescent="0.4"/>
    <row r="4" spans="1:5" ht="16" thickBot="1" x14ac:dyDescent="0.4">
      <c r="A4" s="133"/>
      <c r="B4" s="134" t="s">
        <v>104</v>
      </c>
      <c r="C4" s="134"/>
      <c r="D4" s="134" t="s">
        <v>105</v>
      </c>
      <c r="E4" s="134"/>
    </row>
    <row r="5" spans="1:5" ht="16" thickBot="1" x14ac:dyDescent="0.4">
      <c r="A5" s="133"/>
      <c r="B5" s="118" t="s">
        <v>98</v>
      </c>
      <c r="C5" s="118" t="s">
        <v>99</v>
      </c>
      <c r="D5" s="118" t="s">
        <v>98</v>
      </c>
      <c r="E5" s="118" t="s">
        <v>99</v>
      </c>
    </row>
    <row r="6" spans="1:5" ht="62.5" thickBot="1" x14ac:dyDescent="0.4">
      <c r="A6" s="119" t="s">
        <v>108</v>
      </c>
      <c r="B6" s="135" t="e">
        <f>'Tarife distincte'!M76</f>
        <v>#DIV/0!</v>
      </c>
      <c r="C6" s="135"/>
      <c r="D6" s="135" t="e">
        <f>'Tarife distincte'!M78</f>
        <v>#DIV/0!</v>
      </c>
      <c r="E6" s="135"/>
    </row>
    <row r="7" spans="1:5" ht="62.5" thickBot="1" x14ac:dyDescent="0.4">
      <c r="A7" s="119" t="s">
        <v>149</v>
      </c>
      <c r="B7" s="135" t="e">
        <f>'Tarife distincte'!G76</f>
        <v>#DIV/0!</v>
      </c>
      <c r="C7" s="135"/>
      <c r="D7" s="135" t="e">
        <f>'Tarife distincte'!G78</f>
        <v>#DIV/0!</v>
      </c>
      <c r="E7" s="135"/>
    </row>
    <row r="10" spans="1:5" ht="18.5" x14ac:dyDescent="0.35">
      <c r="A10" s="2" t="s">
        <v>148</v>
      </c>
    </row>
    <row r="11" spans="1:5" ht="16" thickBot="1" x14ac:dyDescent="0.4"/>
    <row r="12" spans="1:5" ht="16" thickBot="1" x14ac:dyDescent="0.4">
      <c r="A12" s="133"/>
      <c r="B12" s="134" t="s">
        <v>150</v>
      </c>
      <c r="C12" s="134"/>
      <c r="D12" s="134" t="s">
        <v>151</v>
      </c>
      <c r="E12" s="134"/>
    </row>
    <row r="13" spans="1:5" ht="16" thickBot="1" x14ac:dyDescent="0.4">
      <c r="A13" s="133"/>
      <c r="B13" s="118" t="s">
        <v>98</v>
      </c>
      <c r="C13" s="118" t="s">
        <v>99</v>
      </c>
      <c r="D13" s="118" t="s">
        <v>98</v>
      </c>
      <c r="E13" s="118" t="s">
        <v>99</v>
      </c>
    </row>
    <row r="14" spans="1:5" ht="63" customHeight="1" thickBot="1" x14ac:dyDescent="0.4">
      <c r="A14" s="119" t="s">
        <v>106</v>
      </c>
      <c r="B14" s="121" t="e">
        <f>'Tarife distincte'!N79</f>
        <v>#DIV/0!</v>
      </c>
      <c r="C14" s="121" t="e">
        <f>'Tarife distincte'!O79</f>
        <v>#DIV/0!</v>
      </c>
      <c r="D14" s="121" t="e">
        <f>'Tarife distincte'!N81</f>
        <v>#DIV/0!</v>
      </c>
      <c r="E14" s="121" t="e">
        <f>'Tarife distincte'!O81</f>
        <v>#DIV/0!</v>
      </c>
    </row>
    <row r="15" spans="1:5" ht="62.5" thickBot="1" x14ac:dyDescent="0.4">
      <c r="A15" s="119" t="s">
        <v>102</v>
      </c>
      <c r="B15" s="121" t="e">
        <f>'Tarife distincte'!H79</f>
        <v>#DIV/0!</v>
      </c>
      <c r="C15" s="121" t="e">
        <f>'Tarife distincte'!I79</f>
        <v>#DIV/0!</v>
      </c>
      <c r="D15" s="121" t="e">
        <f>'Tarife distincte'!H81</f>
        <v>#DIV/0!</v>
      </c>
      <c r="E15" s="121" t="e">
        <f>'Tarife distincte'!I81</f>
        <v>#DIV/0!</v>
      </c>
    </row>
    <row r="16" spans="1:5" ht="63" customHeight="1" thickBot="1" x14ac:dyDescent="0.4">
      <c r="A16" s="120" t="s">
        <v>109</v>
      </c>
      <c r="B16" s="14" t="e">
        <f>B14+B15</f>
        <v>#DIV/0!</v>
      </c>
      <c r="C16" s="14" t="e">
        <f>C14+C15</f>
        <v>#DIV/0!</v>
      </c>
      <c r="D16" s="26" t="e">
        <f>D14+D15</f>
        <v>#DIV/0!</v>
      </c>
      <c r="E16" s="26" t="e">
        <f>E14+E15</f>
        <v>#DIV/0!</v>
      </c>
    </row>
    <row r="18" spans="1:3" ht="18.5" x14ac:dyDescent="0.35">
      <c r="A18" s="2" t="s">
        <v>147</v>
      </c>
    </row>
    <row r="19" spans="1:3" ht="16" thickBot="1" x14ac:dyDescent="0.4"/>
    <row r="20" spans="1:3" ht="16" thickBot="1" x14ac:dyDescent="0.4">
      <c r="A20" s="133"/>
      <c r="B20" s="134" t="s">
        <v>117</v>
      </c>
      <c r="C20" s="134"/>
    </row>
    <row r="21" spans="1:3" ht="16" thickBot="1" x14ac:dyDescent="0.4">
      <c r="A21" s="133"/>
      <c r="B21" s="118" t="s">
        <v>118</v>
      </c>
      <c r="C21" s="118" t="s">
        <v>119</v>
      </c>
    </row>
    <row r="22" spans="1:3" ht="63" customHeight="1" thickBot="1" x14ac:dyDescent="0.4">
      <c r="A22" s="119" t="s">
        <v>116</v>
      </c>
      <c r="B22" s="4" t="e">
        <f>'Tarife distincte'!M76</f>
        <v>#DIV/0!</v>
      </c>
      <c r="C22" s="26" t="e">
        <f>'Tarife distincte'!M78</f>
        <v>#DIV/0!</v>
      </c>
    </row>
    <row r="23" spans="1:3" ht="62.5" thickBot="1" x14ac:dyDescent="0.4">
      <c r="A23" s="119" t="s">
        <v>103</v>
      </c>
      <c r="B23" s="4" t="e">
        <f>'Tarife distincte'!G76</f>
        <v>#DIV/0!</v>
      </c>
      <c r="C23" s="26" t="e">
        <f>'Tarife distincte'!G78</f>
        <v>#DIV/0!</v>
      </c>
    </row>
  </sheetData>
  <mergeCells count="12">
    <mergeCell ref="D4:E4"/>
    <mergeCell ref="D6:E6"/>
    <mergeCell ref="A12:A13"/>
    <mergeCell ref="B12:C12"/>
    <mergeCell ref="D12:E12"/>
    <mergeCell ref="B7:C7"/>
    <mergeCell ref="D7:E7"/>
    <mergeCell ref="A20:A21"/>
    <mergeCell ref="B20:C20"/>
    <mergeCell ref="B6:C6"/>
    <mergeCell ref="A4:A5"/>
    <mergeCell ref="B4:C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Tarif oferta</vt:lpstr>
      <vt:lpstr>Tarif act_modif</vt:lpstr>
      <vt:lpstr>Tarife distincte</vt:lpstr>
      <vt:lpstr>Sinteza tarife distincte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a.oberdoerfer@eib.org</dc:creator>
  <cp:lastModifiedBy>OBERDÖRFER Alina</cp:lastModifiedBy>
  <dcterms:created xsi:type="dcterms:W3CDTF">2018-10-14T06:37:58Z</dcterms:created>
  <dcterms:modified xsi:type="dcterms:W3CDTF">2019-03-04T10:28:22Z</dcterms:modified>
</cp:coreProperties>
</file>