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3020" activeTab="0"/>
  </bookViews>
  <sheets>
    <sheet name="anexa 1b" sheetId="1" r:id="rId1"/>
  </sheets>
  <definedNames>
    <definedName name="_xlnm.Print_Area" localSheetId="0">'anexa 1b'!$A$1:$F$311</definedName>
    <definedName name="_xlnm.Print_Titles" localSheetId="0">'anexa 1b'!$15:$18</definedName>
  </definedNames>
  <calcPr fullCalcOnLoad="1"/>
</workbook>
</file>

<file path=xl/sharedStrings.xml><?xml version="1.0" encoding="utf-8"?>
<sst xmlns="http://schemas.openxmlformats.org/spreadsheetml/2006/main" count="398" uniqueCount="232">
  <si>
    <t>ADMINISTRAŢIA FONDULUI PENTRU MEDIU</t>
  </si>
  <si>
    <t>mii lei</t>
  </si>
  <si>
    <t>Denumire indicator</t>
  </si>
  <si>
    <t>Cod</t>
  </si>
  <si>
    <t>TOTAL  VENITURI</t>
  </si>
  <si>
    <t>I.  VENITURI CURENTE</t>
  </si>
  <si>
    <t>A.  VENITURI FISCALE</t>
  </si>
  <si>
    <t xml:space="preserve">   A4.  IMPOZITE ŞI TAXE PE BUNURI ŞI SERVICII</t>
  </si>
  <si>
    <t>Taxe pe utilizarea bunurilor, autorizarea utilizării bunurilor sau pe desfăşurarea de activităţi</t>
  </si>
  <si>
    <t>16.10</t>
  </si>
  <si>
    <t>Timbrul de mediu pentru autovehicule</t>
  </si>
  <si>
    <t>16.10.09</t>
  </si>
  <si>
    <t>A6.  ALTE IMPOZITE ŞI TAXE FISCALE</t>
  </si>
  <si>
    <t>18.10</t>
  </si>
  <si>
    <t>Alte impozite şi taxe fiscale</t>
  </si>
  <si>
    <t>18.10.50</t>
  </si>
  <si>
    <t>01</t>
  </si>
  <si>
    <t>02</t>
  </si>
  <si>
    <t>04</t>
  </si>
  <si>
    <t>e) o contribuţie de 2% din valoarea substanţelor clasificate prin acte normative ca fiind periculoase pentru mediu, introduse pe piaţa naţională de către operatorii economici</t>
  </si>
  <si>
    <t>05</t>
  </si>
  <si>
    <t>f) o contribuţie de 2% din veniturile realizate din vânzarea masei lemnoase şi/sau a materialelor lemnoase obţinute de către administratorul, respectiv proprietarul pădurii, cu excepţia lemnelor de foc, arborilor şi arbuştilor ornamentali, pomilor de Crăciun,răchitei şi puieţilor</t>
  </si>
  <si>
    <t>06</t>
  </si>
  <si>
    <t>i) o contribuţie de 2 lei/kg anvelopă, datorată de operatorii economici care introduc pe piaţa naţională  anvelope noi şi/sau uzate destinate reutilizării, pentru diferenţa dintre cantităţile de anvelope corespunzătoare obligaţiilor anuale de gestionare prevăzute în legislaţia în vigoare şi cantităţile efectiv gestionate</t>
  </si>
  <si>
    <t>09</t>
  </si>
  <si>
    <t>j) o contribuţie de 3% din suma care se încasează anual pentru gestionarea fondurilor de vânătoare, plătită de către gestionarii fondurilor de vânătoare</t>
  </si>
  <si>
    <t>10</t>
  </si>
  <si>
    <t>14</t>
  </si>
  <si>
    <t>16</t>
  </si>
  <si>
    <t>17</t>
  </si>
  <si>
    <t>19</t>
  </si>
  <si>
    <t>20</t>
  </si>
  <si>
    <t>21</t>
  </si>
  <si>
    <t xml:space="preserve"> C.  VENITURI NEFISCALE</t>
  </si>
  <si>
    <t xml:space="preserve"> C.1  VENITURI DIN PROPRIETATE</t>
  </si>
  <si>
    <t>30.10</t>
  </si>
  <si>
    <t>Venituri din vânzarea certificatelor de emisii de gaze cu efect de seră</t>
  </si>
  <si>
    <t>30.10.11</t>
  </si>
  <si>
    <t xml:space="preserve"> VENITURI DIN DOBÂNZI</t>
  </si>
  <si>
    <t>31.10</t>
  </si>
  <si>
    <t>Alte venituri din dobânzi</t>
  </si>
  <si>
    <t>31.10.03</t>
  </si>
  <si>
    <t>TOTAL  CHELTUIELI</t>
  </si>
  <si>
    <t xml:space="preserve">CHELTUIELI CURENTE  </t>
  </si>
  <si>
    <t xml:space="preserve"> CHELTUIELI  DE  PERSONAL</t>
  </si>
  <si>
    <t>BUNURI ŞI SERVICII</t>
  </si>
  <si>
    <t xml:space="preserve"> PROIECTE CU FINANŢARE DIN FONDURI EXTERNE NERAMBURSABILE (FEN) POSTADERARE</t>
  </si>
  <si>
    <t>56</t>
  </si>
  <si>
    <t xml:space="preserve"> CHELTUIELI DE CAPITAL</t>
  </si>
  <si>
    <t>ACTIVE NEFINANCIARE</t>
  </si>
  <si>
    <t>CAPITOLUL Protecţia mediului</t>
  </si>
  <si>
    <t>74.10</t>
  </si>
  <si>
    <t>Subcap. Administraţie centrală</t>
  </si>
  <si>
    <t>74.10.01</t>
  </si>
  <si>
    <t>CHELTUIELI DE PERSONAL</t>
  </si>
  <si>
    <t>Cheltuieli salariale în bani</t>
  </si>
  <si>
    <t>10. 01</t>
  </si>
  <si>
    <t>10.01.01</t>
  </si>
  <si>
    <t>10.01.06</t>
  </si>
  <si>
    <t xml:space="preserve">            Indemnizaţii plătite unor persoane din afara unităţii</t>
  </si>
  <si>
    <t>10.01.12</t>
  </si>
  <si>
    <t>10.01.13</t>
  </si>
  <si>
    <t xml:space="preserve">            Alte drepturi salariale in bani</t>
  </si>
  <si>
    <t>10.01.30</t>
  </si>
  <si>
    <t>Cheltuieli salariale în natură</t>
  </si>
  <si>
    <t>10.02</t>
  </si>
  <si>
    <t xml:space="preserve">            Tichete de masă</t>
  </si>
  <si>
    <t>10.02.01</t>
  </si>
  <si>
    <t xml:space="preserve"> Contribuţii</t>
  </si>
  <si>
    <t>10.03</t>
  </si>
  <si>
    <t>Contribuţii de asigurări sociale de stat</t>
  </si>
  <si>
    <t>10.03.01</t>
  </si>
  <si>
    <t xml:space="preserve"> Contribuţii de asigurările de şomaj</t>
  </si>
  <si>
    <t>10.03.02</t>
  </si>
  <si>
    <t>10.03.03</t>
  </si>
  <si>
    <t xml:space="preserve"> Contribuţii de asigurări pentru accidente de muncă şi boli profesionale</t>
  </si>
  <si>
    <t>10.03.04</t>
  </si>
  <si>
    <t xml:space="preserve"> Contribuţii pentru concedii şi indemnizaţii</t>
  </si>
  <si>
    <t>10.03.06</t>
  </si>
  <si>
    <t xml:space="preserve"> BUNURI ŞI SERVICII</t>
  </si>
  <si>
    <t xml:space="preserve">  Bunuri şi servicii</t>
  </si>
  <si>
    <t>20.01</t>
  </si>
  <si>
    <t xml:space="preserve"> Furnituri de birou</t>
  </si>
  <si>
    <t>20.01.01</t>
  </si>
  <si>
    <t xml:space="preserve"> Încălzit, iluminat şi forţă motrică</t>
  </si>
  <si>
    <t>20.01.03</t>
  </si>
  <si>
    <t>Apă canal şi salubritate</t>
  </si>
  <si>
    <t>20.01.04</t>
  </si>
  <si>
    <t>Carburanţi şi lubrifianţi</t>
  </si>
  <si>
    <t>20.01.05</t>
  </si>
  <si>
    <t>Poştă, telecomunicaţii, radio, tv., internet</t>
  </si>
  <si>
    <t>20.01.08</t>
  </si>
  <si>
    <t>Materiale şi prestări de servicii cu caracter funcţional</t>
  </si>
  <si>
    <t>20.01.09</t>
  </si>
  <si>
    <t>Alte bunuri şi servicii pentru întreţinere şi funcţionare</t>
  </si>
  <si>
    <t>20.01.30</t>
  </si>
  <si>
    <t xml:space="preserve">Reparaţii curente </t>
  </si>
  <si>
    <t>20.02</t>
  </si>
  <si>
    <t>Bunuri de natura obiectelor de inventar</t>
  </si>
  <si>
    <t>20.05</t>
  </si>
  <si>
    <t xml:space="preserve"> Alte obiecte de inventar</t>
  </si>
  <si>
    <t>20.05.30</t>
  </si>
  <si>
    <t>Deplasări detaşări transferări</t>
  </si>
  <si>
    <t>20.06</t>
  </si>
  <si>
    <t xml:space="preserve"> Deplasări interne detaşări transferări</t>
  </si>
  <si>
    <t>20.06.01</t>
  </si>
  <si>
    <t>Deplasări în străinătate</t>
  </si>
  <si>
    <t>20.06.02</t>
  </si>
  <si>
    <t>Cărţi, publicaţii şi materiale documentare</t>
  </si>
  <si>
    <t>20.11</t>
  </si>
  <si>
    <t>Consultanţă şi expertiză</t>
  </si>
  <si>
    <t>20.12</t>
  </si>
  <si>
    <t>Pregătire profesională</t>
  </si>
  <si>
    <t>20.13</t>
  </si>
  <si>
    <t>Protecţia muncii</t>
  </si>
  <si>
    <t>20.14</t>
  </si>
  <si>
    <t>Cheltuieli judiciare şi extrajudiciare derivate din acţiuni în reprezentarea intereselor statului,  potrivit dispoziţiilor legale</t>
  </si>
  <si>
    <t>20.25</t>
  </si>
  <si>
    <t>Alte cheltuieli</t>
  </si>
  <si>
    <t>20.30</t>
  </si>
  <si>
    <t xml:space="preserve"> Protocol şi reprezentare</t>
  </si>
  <si>
    <t>20.30.02</t>
  </si>
  <si>
    <t xml:space="preserve"> Prime de asigurare non-viaţă</t>
  </si>
  <si>
    <t>20.30.03</t>
  </si>
  <si>
    <t>Chirii</t>
  </si>
  <si>
    <t>20.30.04</t>
  </si>
  <si>
    <t>Executarea silită a creanţelor bugetare</t>
  </si>
  <si>
    <t>20.30.09</t>
  </si>
  <si>
    <t>Alte cheltuieli cu bunuri şi servicii</t>
  </si>
  <si>
    <t>20.30.30</t>
  </si>
  <si>
    <t>VIII. PROIECTE CU FINANŢARE DIN FONDURI EXTERNE NERAMBURSABILE (FEN) POSTADERARE</t>
  </si>
  <si>
    <t>56.17</t>
  </si>
  <si>
    <t xml:space="preserve"> Cheltuieli neeligibile</t>
  </si>
  <si>
    <t>56.17.03</t>
  </si>
  <si>
    <t xml:space="preserve">    CHELTUIELI DE CAPITAL</t>
  </si>
  <si>
    <t xml:space="preserve">  ACTIVE NEFINANCIARE</t>
  </si>
  <si>
    <t>Active fixe</t>
  </si>
  <si>
    <t>71.01</t>
  </si>
  <si>
    <t>Mobilier, aparatură, birotică și alte active corporale</t>
  </si>
  <si>
    <t>71.01.03</t>
  </si>
  <si>
    <t xml:space="preserve"> Alte  active fixe</t>
  </si>
  <si>
    <t>71.01.30</t>
  </si>
  <si>
    <t xml:space="preserve">DEFICIT/EXCEDENT </t>
  </si>
  <si>
    <t>2</t>
  </si>
  <si>
    <t xml:space="preserve">Total venituri </t>
  </si>
  <si>
    <t xml:space="preserve">Total cheltuieli </t>
  </si>
  <si>
    <t>03</t>
  </si>
  <si>
    <t>n) cuantumul taxelor  pentru emiterea avizelor, acordurilor şi a autorizaţiilor de mediu</t>
  </si>
  <si>
    <t>22</t>
  </si>
  <si>
    <t>10.02.06</t>
  </si>
  <si>
    <t xml:space="preserve">    Vouchere de vacanță</t>
  </si>
  <si>
    <t xml:space="preserve"> BUGETUL DE  VENITURI ŞI  CHELTUIELI AL ADMINISTRAȚIEI FONDULUI PENTRU MEDIU</t>
  </si>
  <si>
    <t>5</t>
  </si>
  <si>
    <t>I. Credite de angajament</t>
  </si>
  <si>
    <t>II.Credite bugetare</t>
  </si>
  <si>
    <t>10.01.05</t>
  </si>
  <si>
    <t>Sporuri pentru conditii de munca</t>
  </si>
  <si>
    <t xml:space="preserve">  Alte sporuri</t>
  </si>
  <si>
    <t>10.03.07</t>
  </si>
  <si>
    <t>Contributia asiguratorie pentru munca</t>
  </si>
  <si>
    <t xml:space="preserve">  Salariu de bază</t>
  </si>
  <si>
    <r>
      <t xml:space="preserve"> </t>
    </r>
    <r>
      <rPr>
        <sz val="12"/>
        <rFont val="Arial"/>
        <family val="2"/>
      </rPr>
      <t>Contribuţii de asigurări sociale de sănătate</t>
    </r>
  </si>
  <si>
    <t xml:space="preserve">     X. ASISTENȚĂ SOCIALĂ</t>
  </si>
  <si>
    <t>57.02</t>
  </si>
  <si>
    <t>Ajutoare sociale</t>
  </si>
  <si>
    <t>57.02.01</t>
  </si>
  <si>
    <t>57.02.03</t>
  </si>
  <si>
    <t xml:space="preserve">     XI. ALTE CHELTUIELI</t>
  </si>
  <si>
    <t>Despăgubiri civile</t>
  </si>
  <si>
    <t>Tichete de creșă și tichete sociale pentru grădiniță</t>
  </si>
  <si>
    <t>Ajutoare sociale în numerar</t>
  </si>
  <si>
    <t>59.40</t>
  </si>
  <si>
    <t>Sume aferente persoanelor cu handicap neîncadrate</t>
  </si>
  <si>
    <t xml:space="preserve">          Drepturi de delegare</t>
  </si>
  <si>
    <t>Indemnizație de hrană</t>
  </si>
  <si>
    <t>10.01.17</t>
  </si>
  <si>
    <t>Reclamă și publicitate</t>
  </si>
  <si>
    <t>20.30.01</t>
  </si>
  <si>
    <t>Mecanismul financiar SEE (2009-2013)</t>
  </si>
  <si>
    <t>a) o contribuție de 2% din veniturile realizate din vânzarea deșeurilor, obținute de către deținătorul deșeurilor, persoană fizică sau juridică</t>
  </si>
  <si>
    <t>b) taxele pentru emisiile de poluanți în atmosferă, datorate de operatorii economici deținători de surse staționare a căror utilizare afectează factorii de mediu</t>
  </si>
  <si>
    <t xml:space="preserve"> c) contribuția pentru economia circulară încasată de la proprietarii sau, după caz, administratorii de depozite pentru deșeurile municipale, deșeuri din construcții și desființări, destinate a fi eliminate prin depozitare</t>
  </si>
  <si>
    <t>d) o contribuție de 2 lei/kg, datorată de operatorii economici care introduc pe piața națională bunuri ambalate, care distribuie pentru prima dată pe piața natională ambalaje de desfacere, și de operatorii economici care închiriază, sub orice formă, cu titlu profesional, ambalaje, pentru diferența dintre cantitățile de deșeuri de ambalaje corespunzatoare obiectivelor minime de valorificare sau incinerare în instalații de incinerare cu recuperare de energie și de valorificare prin reciclare și cantitățile de deșeuri de ambalaje încredințate spre valorificare sau incinerare în instalații de incinerare cu recuperare de energie și valorificate prin reciclare</t>
  </si>
  <si>
    <t xml:space="preserve"> q) ecotaxa, în valoare de 0,15 lei/bucată, aplicată tuturor pungilor de transport, cu excepția celor fabricate din materialele care respectă cerințele SR EN 13432:2002;</t>
  </si>
  <si>
    <t>s) o taxă de 0,3 lei/kg, aplicată o singură dată cantităților de uleiuri, pe bază minerală, semisintetice, sintetice, cu sau fără adaosuri, datorată de către operatorii economici care introduc pe piața națională astfel de produse.</t>
  </si>
  <si>
    <t>ș) sumele încasate ca urmare a aplicării penalității de 100 euro, echivalentă în lei la cursul de schimb leu/euro al BNR valabil la data de 1 mai a anului respectiv, pentru fiecare tonă de dioxid de carbon echivalentă emisă, plătită de către operatorul sau operatorul de aeronave care nu a restituit certificatele de emisii de gaze cu efect de seră corespunzătoare emisiilor de gaze cu efect de seră generate în anul anterior</t>
  </si>
  <si>
    <t>ț) suma reprezentând contravaloarea certificatelor verzi neachizitionate, achitată conform prevederilor art.12 alin.(2) din Legea nr.220/2008 pentru stabilirea sistemului de promovare a producerii din surse regenerabile de energie, republicată cu modificările și completările ulterioare</t>
  </si>
  <si>
    <t>v) o contribuție de 2 lei/kg, datorată de operatorii economici autorizați pentru preluarea obligațiilor anuale de valorificare a deșeurilor de ambalaje, respectiv de gestionare a anvelopelor uzate</t>
  </si>
  <si>
    <t xml:space="preserve"> w) o contribuţie în cuantumul prevăzut în anexa nr. 5, datorată de operatorii economici care introduc pe piaţa naţională echipamente electrice şi electronice</t>
  </si>
  <si>
    <t>23</t>
  </si>
  <si>
    <t>x) o contribuţie de 4 lei/kg de baterii şi acumulatori portabili, datorată de operatorii economici care introduc pe piaţa naţională baterii şi acumulatori portabili</t>
  </si>
  <si>
    <t>24</t>
  </si>
  <si>
    <t>l)sumele încasate din restituirea finanţărilor acordate şi accesoriile aferente acestora;</t>
  </si>
  <si>
    <t>11</t>
  </si>
  <si>
    <r>
      <t xml:space="preserve">p)o contribuţie de 50 lei/tonă, datorată de unităţile administrativ-teritoriale sau, după caz, subdiviziunile administrativ-teritoriale ale municipiilor, în cazul neîndeplinirii obiectivului anual de reducere cu procentul prevăzut în </t>
    </r>
    <r>
      <rPr>
        <u val="single"/>
        <sz val="12"/>
        <rFont val="Arial"/>
        <family val="2"/>
      </rPr>
      <t>anexa nr. 6</t>
    </r>
    <r>
      <rPr>
        <sz val="12"/>
        <rFont val="Arial"/>
        <family val="2"/>
      </rPr>
      <t xml:space="preserve"> a cantităţilor de deşeuri eliminate prin depozitare din deşeurile municipale, </t>
    </r>
  </si>
  <si>
    <t xml:space="preserve">v^1) o contribuție de 2 lei/kg datorată de operatorii economici care desfașoară activități de colectare/valorificare/salubrizare și raportează deșeuri pentru contribuabilii prevăzuți la lit. v) si y), pentru diferența dintre cantitățile de deșeuri de ambalaje, deșeuri de echipamente electrice și electronice (DEEE), baterii, anvelope uzate, declarate ca fiind gestionate și cantitățile de deșeuri constatate de Administrația Fondului pentru Mediu </t>
  </si>
  <si>
    <t>25</t>
  </si>
  <si>
    <t>y)o contribuţie în cuantumul prevăzut în anexa nr. 5, datorată de operatorii economici autorizaţi pentru preluarea obligaţiilor anuale de colectare a deşeurilor de echipamente electrice şi electronice, respectiv o contribuţie de 4 lei/kg de baterii şi acumulatori portabili, datorată de operatorii economici autorizaţi pentru preluarea obligaţiilor anuale de colectare a deşeurilor de baterii şi acumulatori portabili</t>
  </si>
  <si>
    <t>26</t>
  </si>
  <si>
    <t>Președinte</t>
  </si>
  <si>
    <t>20.04</t>
  </si>
  <si>
    <t>Medicamente si materiale sanitare</t>
  </si>
  <si>
    <t>20.04.02</t>
  </si>
  <si>
    <t>Materiale sanitare</t>
  </si>
  <si>
    <t>20.04.04</t>
  </si>
  <si>
    <t>20.16</t>
  </si>
  <si>
    <t>Dezinfectanți</t>
  </si>
  <si>
    <t>Studii și cercetări</t>
  </si>
  <si>
    <t>59.17</t>
  </si>
  <si>
    <t>3</t>
  </si>
  <si>
    <t xml:space="preserve">                             ORDONATOR PRINCIPAL DE CREDITE</t>
  </si>
  <si>
    <t>4</t>
  </si>
  <si>
    <t>Maşini, echipamente şi mijloace de transport</t>
  </si>
  <si>
    <t>71.01.02</t>
  </si>
  <si>
    <t>Anexa nr.1b</t>
  </si>
  <si>
    <t xml:space="preserve">                                                          PENTRU  ANUL 2022</t>
  </si>
  <si>
    <t>Piese de schimb</t>
  </si>
  <si>
    <t>20.01.06</t>
  </si>
  <si>
    <t>Director Economic</t>
  </si>
  <si>
    <t>71.01.01</t>
  </si>
  <si>
    <t>APROBAT</t>
  </si>
  <si>
    <t>Reparatii capitale</t>
  </si>
  <si>
    <t>Construcții</t>
  </si>
  <si>
    <t>Laurențiu Adrian NECULAESCU</t>
  </si>
  <si>
    <t>Mihaela ENE</t>
  </si>
  <si>
    <t>Modificari +/-</t>
  </si>
  <si>
    <t xml:space="preserve">  ACTIVE FINANCIARE</t>
  </si>
  <si>
    <t>72.01.01</t>
  </si>
  <si>
    <t>Participare la capitalul social al societatilor comerciale</t>
  </si>
  <si>
    <t>Program 2022</t>
  </si>
  <si>
    <t>Rectificare Program 2022</t>
  </si>
  <si>
    <t>*excedentul de 107.288 mii lei se va reporta anul următor cu aceeași destinație</t>
  </si>
</sst>
</file>

<file path=xl/styles.xml><?xml version="1.0" encoding="utf-8"?>
<styleSheet xmlns="http://schemas.openxmlformats.org/spreadsheetml/2006/main">
  <numFmts count="4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l_e_i_-;\-* #,##0\ _l_e_i_-;_-* &quot;-&quot;\ _l_e_i_-;_-@_-"/>
    <numFmt numFmtId="181" formatCode="_-* #,##0.00\ _l_e_i_-;\-* #,##0.00\ _l_e_i_-;_-* &quot;-&quot;??\ _l_e_i_-;_-@_-"/>
    <numFmt numFmtId="182" formatCode="#,##0\ &quot;RON&quot;;\-#,##0\ &quot;RON&quot;"/>
    <numFmt numFmtId="183" formatCode="#,##0\ &quot;RON&quot;;[Red]\-#,##0\ &quot;RON&quot;"/>
    <numFmt numFmtId="184" formatCode="#,##0.00\ &quot;RON&quot;;\-#,##0.00\ &quot;RON&quot;"/>
    <numFmt numFmtId="185" formatCode="#,##0.00\ &quot;RON&quot;;[Red]\-#,##0.00\ &quot;RON&quot;"/>
    <numFmt numFmtId="186" formatCode="_-* #,##0\ &quot;RON&quot;_-;\-* #,##0\ &quot;RON&quot;_-;_-* &quot;-&quot;\ &quot;RON&quot;_-;_-@_-"/>
    <numFmt numFmtId="187" formatCode="_-* #,##0\ _R_O_N_-;\-* #,##0\ _R_O_N_-;_-* &quot;-&quot;\ _R_O_N_-;_-@_-"/>
    <numFmt numFmtId="188" formatCode="_-* #,##0.00\ &quot;RON&quot;_-;\-* #,##0.00\ &quot;RON&quot;_-;_-* &quot;-&quot;??\ &quot;RON&quot;_-;_-@_-"/>
    <numFmt numFmtId="189" formatCode="_-* #,##0.00\ _R_O_N_-;\-* #,##0.00\ _R_O_N_-;_-* &quot;-&quot;??\ _R_O_N_-;_-@_-"/>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quot;Yes&quot;;&quot;Yes&quot;;&quot;No&quot;"/>
    <numFmt numFmtId="195" formatCode="&quot;True&quot;;&quot;True&quot;;&quot;False&quot;"/>
    <numFmt numFmtId="196" formatCode="&quot;On&quot;;&quot;On&quot;;&quot;Off&quot;"/>
    <numFmt numFmtId="197" formatCode="[$€-2]\ #,##0.00_);[Red]\([$€-2]\ #,##0.00\)"/>
    <numFmt numFmtId="198" formatCode="[$-418]dddd\,\ d\ mmmm\ yyyy"/>
  </numFmts>
  <fonts count="51">
    <font>
      <sz val="10"/>
      <name val="Arial"/>
      <family val="2"/>
    </font>
    <font>
      <b/>
      <sz val="10"/>
      <name val="Arial"/>
      <family val="2"/>
    </font>
    <font>
      <sz val="8"/>
      <name val="Arial"/>
      <family val="2"/>
    </font>
    <font>
      <b/>
      <sz val="12"/>
      <name val="Arial"/>
      <family val="2"/>
    </font>
    <font>
      <sz val="11"/>
      <name val="Arial"/>
      <family val="2"/>
    </font>
    <font>
      <sz val="12"/>
      <name val="Arial"/>
      <family val="2"/>
    </font>
    <font>
      <b/>
      <sz val="11"/>
      <name val="Arial"/>
      <family val="2"/>
    </font>
    <font>
      <u val="single"/>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Calibri"/>
      <family val="2"/>
    </font>
    <font>
      <b/>
      <sz val="12"/>
      <color indexed="9"/>
      <name val="Arial"/>
      <family val="2"/>
    </font>
    <font>
      <sz val="12"/>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0"/>
      <name val="Arial"/>
      <family val="2"/>
    </font>
    <font>
      <sz val="12"/>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thin">
        <color indexed="8"/>
      </top>
      <bottom style="thin">
        <color indexed="8"/>
      </bottom>
    </border>
    <border>
      <left style="medium"/>
      <right style="medium"/>
      <top style="thin"/>
      <bottom style="thin"/>
    </border>
    <border>
      <left style="medium"/>
      <right style="medium"/>
      <top style="thin">
        <color indexed="8"/>
      </top>
      <bottom style="thin"/>
    </border>
    <border>
      <left style="medium"/>
      <right style="medium"/>
      <top style="thin">
        <color indexed="8"/>
      </top>
      <bottom>
        <color indexed="63"/>
      </bottom>
    </border>
    <border>
      <left style="medium"/>
      <right style="medium"/>
      <top style="medium">
        <color indexed="8"/>
      </top>
      <bottom style="medium">
        <color indexed="8"/>
      </bottom>
    </border>
    <border>
      <left style="medium"/>
      <right style="medium"/>
      <top style="thin">
        <color indexed="8"/>
      </top>
      <bottom style="medium"/>
    </border>
    <border>
      <left style="medium"/>
      <right style="medium"/>
      <top>
        <color indexed="63"/>
      </top>
      <bottom style="thin">
        <color indexed="8"/>
      </bottom>
    </border>
    <border>
      <left style="medium"/>
      <right>
        <color indexed="63"/>
      </right>
      <top>
        <color indexed="63"/>
      </top>
      <bottom style="medium">
        <color indexed="8"/>
      </bottom>
    </border>
    <border>
      <left style="medium"/>
      <right>
        <color indexed="63"/>
      </right>
      <top style="thin">
        <color indexed="8"/>
      </top>
      <bottom style="medium"/>
    </border>
    <border>
      <left style="medium"/>
      <right style="medium"/>
      <top>
        <color indexed="63"/>
      </top>
      <bottom>
        <color indexed="63"/>
      </bottom>
    </border>
    <border>
      <left style="medium"/>
      <right style="medium"/>
      <top>
        <color indexed="63"/>
      </top>
      <bottom style="medium">
        <color indexed="8"/>
      </bottom>
    </border>
    <border>
      <left style="medium"/>
      <right style="medium"/>
      <top>
        <color indexed="63"/>
      </top>
      <bottom style="thin"/>
    </border>
    <border>
      <left>
        <color indexed="63"/>
      </left>
      <right style="medium"/>
      <top style="medium"/>
      <bottom style="medium"/>
    </border>
    <border>
      <left style="medium"/>
      <right style="medium"/>
      <top style="thin"/>
      <bottom>
        <color indexed="63"/>
      </bottom>
    </border>
    <border>
      <left style="medium"/>
      <right style="medium"/>
      <top style="thin"/>
      <bottom style="medium"/>
    </border>
    <border>
      <left>
        <color indexed="63"/>
      </left>
      <right style="medium"/>
      <top>
        <color indexed="63"/>
      </top>
      <bottom>
        <color indexed="63"/>
      </bottom>
    </border>
    <border>
      <left style="medium"/>
      <right style="medium"/>
      <top style="medium"/>
      <bottom style="thin">
        <color indexed="8"/>
      </bottom>
    </border>
    <border>
      <left style="medium"/>
      <right style="medium"/>
      <top>
        <color indexed="63"/>
      </top>
      <bottom style="medium"/>
    </border>
    <border>
      <left style="medium"/>
      <right style="medium"/>
      <top style="medium"/>
      <bottom>
        <color indexed="63"/>
      </bottom>
    </border>
    <border>
      <left>
        <color indexed="63"/>
      </left>
      <right style="medium"/>
      <top style="medium"/>
      <bottom>
        <color indexed="63"/>
      </bottom>
    </border>
    <border>
      <left>
        <color indexed="63"/>
      </left>
      <right style="medium"/>
      <top>
        <color indexed="63"/>
      </top>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87">
    <xf numFmtId="0" fontId="0" fillId="0" borderId="0" xfId="0" applyAlignment="1">
      <alignment/>
    </xf>
    <xf numFmtId="0" fontId="0" fillId="0" borderId="0" xfId="0" applyFont="1" applyAlignment="1">
      <alignment/>
    </xf>
    <xf numFmtId="0" fontId="1" fillId="0" borderId="0" xfId="0" applyFont="1" applyAlignment="1">
      <alignment/>
    </xf>
    <xf numFmtId="0" fontId="6" fillId="0" borderId="0" xfId="0" applyFont="1" applyAlignment="1">
      <alignment/>
    </xf>
    <xf numFmtId="49" fontId="6" fillId="0" borderId="0" xfId="0" applyNumberFormat="1" applyFont="1" applyAlignment="1">
      <alignment horizontal="center"/>
    </xf>
    <xf numFmtId="0" fontId="3" fillId="0" borderId="0" xfId="0" applyFont="1" applyAlignment="1">
      <alignment horizontal="center"/>
    </xf>
    <xf numFmtId="0" fontId="5" fillId="0" borderId="0" xfId="0" applyFont="1" applyAlignment="1">
      <alignment/>
    </xf>
    <xf numFmtId="0" fontId="3" fillId="0" borderId="0" xfId="0" applyFont="1" applyAlignment="1">
      <alignment/>
    </xf>
    <xf numFmtId="0" fontId="3" fillId="0" borderId="0" xfId="60" applyFont="1">
      <alignment/>
      <protection/>
    </xf>
    <xf numFmtId="49" fontId="3" fillId="0" borderId="0" xfId="60" applyNumberFormat="1" applyFont="1" applyAlignment="1">
      <alignment horizontal="center"/>
      <protection/>
    </xf>
    <xf numFmtId="49" fontId="5" fillId="0" borderId="0" xfId="0" applyNumberFormat="1" applyFont="1" applyAlignment="1">
      <alignment horizontal="center"/>
    </xf>
    <xf numFmtId="0" fontId="5" fillId="0" borderId="0" xfId="60" applyFont="1">
      <alignment/>
      <protection/>
    </xf>
    <xf numFmtId="0" fontId="5" fillId="0" borderId="0" xfId="0" applyFont="1" applyAlignment="1">
      <alignment vertical="center"/>
    </xf>
    <xf numFmtId="0" fontId="5" fillId="0" borderId="0" xfId="0" applyFont="1" applyAlignment="1">
      <alignment/>
    </xf>
    <xf numFmtId="0" fontId="5" fillId="0" borderId="0" xfId="60" applyFont="1" applyAlignment="1">
      <alignment vertical="center"/>
      <protection/>
    </xf>
    <xf numFmtId="49" fontId="2" fillId="0" borderId="10" xfId="0" applyNumberFormat="1" applyFont="1" applyBorder="1" applyAlignment="1">
      <alignment horizontal="center" vertical="center" wrapText="1"/>
    </xf>
    <xf numFmtId="3" fontId="3" fillId="0" borderId="11" xfId="60" applyNumberFormat="1" applyFont="1" applyBorder="1">
      <alignment/>
      <protection/>
    </xf>
    <xf numFmtId="3" fontId="3" fillId="0" borderId="12" xfId="60" applyNumberFormat="1" applyFont="1" applyBorder="1" applyAlignment="1">
      <alignment horizontal="right" vertical="center"/>
      <protection/>
    </xf>
    <xf numFmtId="3" fontId="3" fillId="0" borderId="11" xfId="60" applyNumberFormat="1" applyFont="1" applyBorder="1" applyAlignment="1">
      <alignment horizontal="right" vertical="center"/>
      <protection/>
    </xf>
    <xf numFmtId="3" fontId="5" fillId="0" borderId="12" xfId="60" applyNumberFormat="1" applyFont="1" applyBorder="1" applyAlignment="1">
      <alignment horizontal="right" vertical="center"/>
      <protection/>
    </xf>
    <xf numFmtId="3" fontId="3" fillId="0" borderId="11" xfId="60" applyNumberFormat="1" applyFont="1" applyBorder="1" applyAlignment="1">
      <alignment horizontal="right" vertical="center" wrapText="1"/>
      <protection/>
    </xf>
    <xf numFmtId="3" fontId="3" fillId="0" borderId="13" xfId="60" applyNumberFormat="1" applyFont="1" applyBorder="1">
      <alignment/>
      <protection/>
    </xf>
    <xf numFmtId="3" fontId="3" fillId="0" borderId="11" xfId="60" applyNumberFormat="1" applyFont="1" applyBorder="1" applyAlignment="1">
      <alignment horizontal="right" vertical="center" wrapText="1"/>
      <protection/>
    </xf>
    <xf numFmtId="0" fontId="3" fillId="0" borderId="0" xfId="60" applyFont="1" applyAlignment="1">
      <alignment horizontal="justify" vertical="top" wrapText="1"/>
      <protection/>
    </xf>
    <xf numFmtId="3" fontId="3" fillId="0" borderId="0" xfId="0" applyNumberFormat="1" applyFont="1" applyAlignment="1">
      <alignment horizontal="center" vertical="top" wrapText="1"/>
    </xf>
    <xf numFmtId="49" fontId="4" fillId="0" borderId="0" xfId="0" applyNumberFormat="1" applyFont="1" applyAlignment="1">
      <alignment horizontal="center"/>
    </xf>
    <xf numFmtId="49" fontId="5" fillId="33" borderId="11" xfId="60" applyNumberFormat="1" applyFont="1" applyFill="1" applyBorder="1" applyAlignment="1">
      <alignment horizontal="center" vertical="center" wrapText="1"/>
      <protection/>
    </xf>
    <xf numFmtId="3" fontId="5" fillId="33" borderId="12" xfId="60" applyNumberFormat="1" applyFont="1" applyFill="1" applyBorder="1" applyAlignment="1">
      <alignment horizontal="right" vertical="center"/>
      <protection/>
    </xf>
    <xf numFmtId="49" fontId="3" fillId="0" borderId="11" xfId="60" applyNumberFormat="1" applyFont="1" applyBorder="1" applyAlignment="1">
      <alignment horizontal="center" vertical="center" wrapText="1"/>
      <protection/>
    </xf>
    <xf numFmtId="49" fontId="3" fillId="0" borderId="14" xfId="60" applyNumberFormat="1" applyFont="1" applyBorder="1" applyAlignment="1">
      <alignment horizontal="center" vertical="center" wrapText="1"/>
      <protection/>
    </xf>
    <xf numFmtId="49" fontId="5" fillId="0" borderId="14" xfId="60" applyNumberFormat="1" applyFont="1" applyBorder="1" applyAlignment="1">
      <alignment horizontal="center" vertical="center" wrapText="1"/>
      <protection/>
    </xf>
    <xf numFmtId="49" fontId="3" fillId="33" borderId="11" xfId="48" applyNumberFormat="1" applyFont="1" applyFill="1" applyBorder="1" applyAlignment="1">
      <alignment horizontal="center" vertical="center" wrapText="1"/>
    </xf>
    <xf numFmtId="49" fontId="5" fillId="33" borderId="11" xfId="48" applyNumberFormat="1" applyFont="1" applyFill="1" applyBorder="1" applyAlignment="1">
      <alignment horizontal="center" vertical="center" wrapText="1"/>
    </xf>
    <xf numFmtId="49" fontId="5" fillId="0" borderId="11" xfId="60" applyNumberFormat="1" applyFont="1" applyBorder="1" applyAlignment="1">
      <alignment horizontal="center" vertical="center" wrapText="1"/>
      <protection/>
    </xf>
    <xf numFmtId="49" fontId="3" fillId="0" borderId="11" xfId="60" applyNumberFormat="1" applyFont="1" applyBorder="1" applyAlignment="1">
      <alignment horizontal="center" vertical="top" wrapText="1"/>
      <protection/>
    </xf>
    <xf numFmtId="3" fontId="3" fillId="0" borderId="11" xfId="60" applyNumberFormat="1" applyFont="1" applyBorder="1" applyAlignment="1">
      <alignment horizontal="center" vertical="center" wrapText="1"/>
      <protection/>
    </xf>
    <xf numFmtId="49" fontId="5" fillId="0" borderId="11" xfId="60" applyNumberFormat="1" applyFont="1" applyBorder="1" applyAlignment="1">
      <alignment horizontal="center" vertical="top" wrapText="1"/>
      <protection/>
    </xf>
    <xf numFmtId="3" fontId="3" fillId="0" borderId="11" xfId="60" applyNumberFormat="1" applyFont="1" applyBorder="1" applyAlignment="1">
      <alignment horizontal="center"/>
      <protection/>
    </xf>
    <xf numFmtId="49" fontId="3" fillId="0" borderId="15" xfId="60" applyNumberFormat="1" applyFont="1" applyBorder="1" applyAlignment="1">
      <alignment horizontal="center" vertical="top" wrapText="1"/>
      <protection/>
    </xf>
    <xf numFmtId="3" fontId="3" fillId="0" borderId="16" xfId="0" applyNumberFormat="1" applyFont="1" applyBorder="1" applyAlignment="1">
      <alignment horizontal="center" vertical="top" wrapText="1"/>
    </xf>
    <xf numFmtId="49" fontId="5" fillId="33" borderId="17" xfId="60" applyNumberFormat="1" applyFont="1" applyFill="1" applyBorder="1" applyAlignment="1">
      <alignment horizontal="center" vertical="center" wrapText="1"/>
      <protection/>
    </xf>
    <xf numFmtId="0" fontId="3" fillId="0" borderId="0" xfId="0" applyFont="1" applyAlignment="1">
      <alignment/>
    </xf>
    <xf numFmtId="0" fontId="4" fillId="0" borderId="0" xfId="0" applyFont="1" applyAlignment="1">
      <alignment horizontal="center"/>
    </xf>
    <xf numFmtId="0" fontId="0" fillId="0" borderId="0" xfId="0" applyFont="1" applyAlignment="1">
      <alignment horizontal="left"/>
    </xf>
    <xf numFmtId="3" fontId="4" fillId="0" borderId="0" xfId="0" applyNumberFormat="1" applyFont="1" applyAlignment="1">
      <alignment/>
    </xf>
    <xf numFmtId="0" fontId="5" fillId="0" borderId="0" xfId="0" applyFont="1" applyAlignment="1">
      <alignment/>
    </xf>
    <xf numFmtId="3" fontId="3" fillId="33" borderId="11" xfId="60" applyNumberFormat="1" applyFont="1" applyFill="1" applyBorder="1" applyAlignment="1">
      <alignment horizontal="center" vertical="center" wrapText="1"/>
      <protection/>
    </xf>
    <xf numFmtId="3" fontId="3" fillId="33" borderId="11" xfId="60" applyNumberFormat="1" applyFont="1" applyFill="1" applyBorder="1" applyAlignment="1">
      <alignment horizontal="center"/>
      <protection/>
    </xf>
    <xf numFmtId="3" fontId="3" fillId="33" borderId="11" xfId="60" applyNumberFormat="1" applyFont="1" applyFill="1" applyBorder="1">
      <alignment/>
      <protection/>
    </xf>
    <xf numFmtId="0" fontId="3" fillId="33" borderId="12" xfId="0" applyFont="1" applyFill="1" applyBorder="1" applyAlignment="1">
      <alignment horizontal="center"/>
    </xf>
    <xf numFmtId="3" fontId="3" fillId="33" borderId="12" xfId="0" applyNumberFormat="1" applyFont="1" applyFill="1" applyBorder="1" applyAlignment="1">
      <alignment horizontal="center"/>
    </xf>
    <xf numFmtId="3" fontId="5" fillId="33" borderId="12" xfId="60" applyNumberFormat="1" applyFont="1" applyFill="1" applyBorder="1" applyAlignment="1">
      <alignment horizontal="right" vertical="center"/>
      <protection/>
    </xf>
    <xf numFmtId="3" fontId="3" fillId="33" borderId="12" xfId="60" applyNumberFormat="1" applyFont="1" applyFill="1" applyBorder="1" applyAlignment="1">
      <alignment horizontal="right" vertical="center"/>
      <protection/>
    </xf>
    <xf numFmtId="49" fontId="3" fillId="33" borderId="12" xfId="0" applyNumberFormat="1" applyFont="1" applyFill="1" applyBorder="1" applyAlignment="1">
      <alignment horizontal="center"/>
    </xf>
    <xf numFmtId="3" fontId="3" fillId="33" borderId="11" xfId="0" applyNumberFormat="1" applyFont="1" applyFill="1" applyBorder="1" applyAlignment="1">
      <alignment horizontal="center"/>
    </xf>
    <xf numFmtId="3" fontId="3" fillId="33" borderId="11" xfId="0" applyNumberFormat="1" applyFont="1" applyFill="1" applyBorder="1" applyAlignment="1">
      <alignment horizontal="right"/>
    </xf>
    <xf numFmtId="49" fontId="5" fillId="0" borderId="11" xfId="60" applyNumberFormat="1" applyFont="1" applyBorder="1" applyAlignment="1">
      <alignment horizontal="center" vertical="center" wrapText="1"/>
      <protection/>
    </xf>
    <xf numFmtId="3" fontId="5" fillId="0" borderId="12" xfId="60" applyNumberFormat="1" applyFont="1" applyFill="1" applyBorder="1" applyAlignment="1">
      <alignment horizontal="right" vertical="center"/>
      <protection/>
    </xf>
    <xf numFmtId="0" fontId="5" fillId="0" borderId="0" xfId="0" applyFont="1" applyAlignment="1">
      <alignment horizontal="center"/>
    </xf>
    <xf numFmtId="49" fontId="3" fillId="0" borderId="0" xfId="0" applyNumberFormat="1" applyFont="1" applyAlignment="1">
      <alignment horizontal="center"/>
    </xf>
    <xf numFmtId="0" fontId="1" fillId="0" borderId="0" xfId="0" applyFont="1" applyAlignment="1">
      <alignment horizontal="center"/>
    </xf>
    <xf numFmtId="0" fontId="27" fillId="29" borderId="0" xfId="48" applyFont="1" applyAlignment="1">
      <alignment/>
    </xf>
    <xf numFmtId="0" fontId="5" fillId="0" borderId="0" xfId="0" applyFont="1" applyAlignment="1">
      <alignment horizontal="left"/>
    </xf>
    <xf numFmtId="3" fontId="3" fillId="0" borderId="12" xfId="0" applyNumberFormat="1" applyFont="1" applyBorder="1" applyAlignment="1">
      <alignment horizontal="right"/>
    </xf>
    <xf numFmtId="3" fontId="3" fillId="0" borderId="17" xfId="0" applyNumberFormat="1" applyFont="1" applyBorder="1" applyAlignment="1">
      <alignment horizontal="right"/>
    </xf>
    <xf numFmtId="3" fontId="3" fillId="0" borderId="11" xfId="60" applyNumberFormat="1" applyFont="1" applyBorder="1" applyAlignment="1">
      <alignment/>
      <protection/>
    </xf>
    <xf numFmtId="0" fontId="3" fillId="0" borderId="18" xfId="60" applyFont="1" applyBorder="1" applyAlignment="1">
      <alignment horizontal="justify" vertical="top" wrapText="1"/>
      <protection/>
    </xf>
    <xf numFmtId="0" fontId="3" fillId="0" borderId="19" xfId="60" applyFont="1" applyBorder="1" applyAlignment="1">
      <alignment horizontal="justify" vertical="top" wrapText="1"/>
      <protection/>
    </xf>
    <xf numFmtId="3" fontId="3" fillId="0" borderId="12" xfId="60" applyNumberFormat="1" applyFont="1" applyBorder="1" applyAlignment="1">
      <alignment horizontal="right" vertical="center"/>
      <protection/>
    </xf>
    <xf numFmtId="3" fontId="3" fillId="33" borderId="12" xfId="0" applyNumberFormat="1" applyFont="1" applyFill="1" applyBorder="1" applyAlignment="1">
      <alignment horizontal="right"/>
    </xf>
    <xf numFmtId="0" fontId="5" fillId="0" borderId="0" xfId="0" applyFont="1" applyAlignment="1">
      <alignment horizontal="right"/>
    </xf>
    <xf numFmtId="3" fontId="3" fillId="0" borderId="11" xfId="48" applyNumberFormat="1" applyFont="1" applyFill="1" applyBorder="1" applyAlignment="1">
      <alignment horizontal="right" vertical="center"/>
    </xf>
    <xf numFmtId="49" fontId="5" fillId="0" borderId="11" xfId="60" applyNumberFormat="1" applyFont="1" applyBorder="1" applyAlignment="1">
      <alignment horizontal="center"/>
      <protection/>
    </xf>
    <xf numFmtId="3" fontId="5" fillId="0" borderId="12" xfId="0" applyNumberFormat="1" applyFont="1" applyBorder="1" applyAlignment="1">
      <alignment horizontal="center"/>
    </xf>
    <xf numFmtId="3" fontId="3" fillId="0" borderId="13" xfId="60" applyNumberFormat="1" applyFont="1" applyBorder="1" applyAlignment="1">
      <alignment horizontal="center"/>
      <protection/>
    </xf>
    <xf numFmtId="3" fontId="5" fillId="0" borderId="20" xfId="0" applyNumberFormat="1" applyFont="1" applyBorder="1" applyAlignment="1">
      <alignment horizontal="center"/>
    </xf>
    <xf numFmtId="3" fontId="3" fillId="33" borderId="12" xfId="60" applyNumberFormat="1" applyFont="1" applyFill="1" applyBorder="1" applyAlignment="1">
      <alignment horizontal="center"/>
      <protection/>
    </xf>
    <xf numFmtId="3" fontId="5" fillId="33" borderId="12" xfId="60" applyNumberFormat="1" applyFont="1" applyFill="1" applyBorder="1" applyAlignment="1">
      <alignment horizontal="center"/>
      <protection/>
    </xf>
    <xf numFmtId="0" fontId="5" fillId="33" borderId="12" xfId="0" applyFont="1" applyFill="1" applyBorder="1" applyAlignment="1">
      <alignment horizontal="center"/>
    </xf>
    <xf numFmtId="49" fontId="5" fillId="33" borderId="12" xfId="0" applyNumberFormat="1" applyFont="1" applyFill="1" applyBorder="1" applyAlignment="1">
      <alignment horizontal="center"/>
    </xf>
    <xf numFmtId="3" fontId="3" fillId="0" borderId="11" xfId="0" applyNumberFormat="1" applyFont="1" applyBorder="1" applyAlignment="1">
      <alignment horizontal="center"/>
    </xf>
    <xf numFmtId="0" fontId="5" fillId="0" borderId="12" xfId="0" applyFont="1" applyBorder="1" applyAlignment="1">
      <alignment horizontal="center"/>
    </xf>
    <xf numFmtId="3" fontId="5" fillId="0" borderId="11" xfId="60" applyNumberFormat="1" applyFont="1" applyBorder="1" applyAlignment="1">
      <alignment horizontal="center" vertical="center" wrapText="1"/>
      <protection/>
    </xf>
    <xf numFmtId="0" fontId="0" fillId="0" borderId="0" xfId="0" applyFont="1" applyAlignment="1">
      <alignment horizontal="center"/>
    </xf>
    <xf numFmtId="0" fontId="3" fillId="0" borderId="0" xfId="0" applyFont="1" applyAlignment="1">
      <alignment horizontal="center"/>
    </xf>
    <xf numFmtId="0" fontId="6" fillId="0" borderId="0" xfId="0" applyFont="1" applyAlignment="1">
      <alignment horizontal="center"/>
    </xf>
    <xf numFmtId="49" fontId="1" fillId="0" borderId="0" xfId="0" applyNumberFormat="1" applyFont="1" applyAlignment="1">
      <alignment horizontal="center"/>
    </xf>
    <xf numFmtId="0" fontId="5" fillId="0" borderId="0" xfId="0" applyFont="1" applyAlignment="1">
      <alignment horizontal="center"/>
    </xf>
    <xf numFmtId="49" fontId="3" fillId="0" borderId="21" xfId="60" applyNumberFormat="1" applyFont="1" applyBorder="1" applyAlignment="1">
      <alignment horizontal="center" vertical="top" wrapText="1"/>
      <protection/>
    </xf>
    <xf numFmtId="0" fontId="5" fillId="0" borderId="20" xfId="0" applyFont="1" applyBorder="1" applyAlignment="1">
      <alignment/>
    </xf>
    <xf numFmtId="49" fontId="5" fillId="0" borderId="12" xfId="60" applyNumberFormat="1" applyFont="1" applyBorder="1" applyAlignment="1">
      <alignment horizontal="center" vertical="top" wrapText="1"/>
      <protection/>
    </xf>
    <xf numFmtId="3" fontId="3" fillId="0" borderId="11" xfId="0" applyNumberFormat="1" applyFont="1" applyBorder="1" applyAlignment="1">
      <alignment/>
    </xf>
    <xf numFmtId="3" fontId="5" fillId="0" borderId="12" xfId="60" applyNumberFormat="1" applyFont="1" applyBorder="1" applyAlignment="1">
      <alignment horizontal="right" vertical="center"/>
      <protection/>
    </xf>
    <xf numFmtId="3" fontId="3" fillId="0" borderId="22" xfId="60" applyNumberFormat="1" applyFont="1" applyBorder="1" applyAlignment="1">
      <alignment horizontal="right" vertical="center"/>
      <protection/>
    </xf>
    <xf numFmtId="3" fontId="3" fillId="0" borderId="12" xfId="60" applyNumberFormat="1" applyFont="1" applyBorder="1" applyAlignment="1">
      <alignment horizontal="right"/>
      <protection/>
    </xf>
    <xf numFmtId="3" fontId="3" fillId="0" borderId="10" xfId="0" applyNumberFormat="1" applyFont="1" applyBorder="1" applyAlignment="1">
      <alignment horizontal="right"/>
    </xf>
    <xf numFmtId="3" fontId="3" fillId="0" borderId="21" xfId="0" applyNumberFormat="1" applyFont="1" applyBorder="1" applyAlignment="1">
      <alignment horizontal="right"/>
    </xf>
    <xf numFmtId="3" fontId="3" fillId="0" borderId="16" xfId="0" applyNumberFormat="1" applyFont="1" applyBorder="1" applyAlignment="1">
      <alignment horizontal="right"/>
    </xf>
    <xf numFmtId="3" fontId="3" fillId="33" borderId="12" xfId="60" applyNumberFormat="1" applyFont="1" applyFill="1" applyBorder="1" applyAlignment="1">
      <alignment horizontal="right"/>
      <protection/>
    </xf>
    <xf numFmtId="3" fontId="5" fillId="0" borderId="12" xfId="60" applyNumberFormat="1" applyFont="1" applyFill="1" applyBorder="1" applyAlignment="1">
      <alignment horizontal="right" vertical="center"/>
      <protection/>
    </xf>
    <xf numFmtId="0" fontId="5" fillId="0" borderId="20" xfId="0" applyFont="1" applyBorder="1" applyAlignment="1">
      <alignment horizontal="center"/>
    </xf>
    <xf numFmtId="0" fontId="0" fillId="0" borderId="0" xfId="60" applyFont="1" applyAlignment="1">
      <alignment horizontal="justify" vertical="top" wrapText="1"/>
      <protection/>
    </xf>
    <xf numFmtId="0" fontId="49" fillId="0" borderId="0" xfId="0" applyFont="1" applyAlignment="1">
      <alignment/>
    </xf>
    <xf numFmtId="0" fontId="50" fillId="0" borderId="0" xfId="0" applyFont="1" applyAlignment="1">
      <alignment/>
    </xf>
    <xf numFmtId="3" fontId="3" fillId="0" borderId="11" xfId="60" applyNumberFormat="1" applyFont="1" applyBorder="1" applyAlignment="1">
      <alignment/>
      <protection/>
    </xf>
    <xf numFmtId="49" fontId="2" fillId="0" borderId="23" xfId="0" applyNumberFormat="1" applyFont="1" applyBorder="1" applyAlignment="1">
      <alignment horizontal="center" vertical="center" wrapText="1"/>
    </xf>
    <xf numFmtId="0" fontId="3" fillId="0" borderId="22" xfId="60" applyFont="1" applyBorder="1" applyAlignment="1">
      <alignment horizontal="center" vertical="center" wrapText="1"/>
      <protection/>
    </xf>
    <xf numFmtId="0" fontId="3" fillId="0" borderId="20" xfId="60" applyFont="1" applyBorder="1" applyAlignment="1">
      <alignment horizontal="center" vertical="center" wrapText="1"/>
      <protection/>
    </xf>
    <xf numFmtId="0" fontId="3" fillId="0" borderId="14" xfId="60" applyFont="1" applyBorder="1" applyAlignment="1">
      <alignment horizontal="center" vertical="center" wrapText="1"/>
      <protection/>
    </xf>
    <xf numFmtId="0" fontId="3" fillId="0" borderId="14" xfId="60" applyFont="1" applyBorder="1" applyAlignment="1">
      <alignment vertical="center" wrapText="1"/>
      <protection/>
    </xf>
    <xf numFmtId="0" fontId="5" fillId="0" borderId="11" xfId="60" applyFont="1" applyBorder="1" applyAlignment="1">
      <alignment horizontal="left" vertical="center" wrapText="1"/>
      <protection/>
    </xf>
    <xf numFmtId="0" fontId="3" fillId="0" borderId="14" xfId="60" applyFont="1" applyBorder="1" applyAlignment="1">
      <alignment horizontal="left" vertical="center" wrapText="1"/>
      <protection/>
    </xf>
    <xf numFmtId="0" fontId="5" fillId="33" borderId="11" xfId="60" applyFont="1" applyFill="1" applyBorder="1" applyAlignment="1">
      <alignment vertical="center" wrapText="1"/>
      <protection/>
    </xf>
    <xf numFmtId="0" fontId="5" fillId="33" borderId="11" xfId="59" applyFont="1" applyFill="1" applyBorder="1" applyAlignment="1">
      <alignment vertical="center" wrapText="1"/>
      <protection/>
    </xf>
    <xf numFmtId="0" fontId="5" fillId="0" borderId="20" xfId="0" applyFont="1" applyBorder="1" applyAlignment="1">
      <alignment wrapText="1"/>
    </xf>
    <xf numFmtId="0" fontId="3" fillId="0" borderId="11" xfId="60" applyFont="1" applyBorder="1" applyAlignment="1">
      <alignment horizontal="center" vertical="center" wrapText="1"/>
      <protection/>
    </xf>
    <xf numFmtId="0" fontId="3" fillId="33" borderId="11" xfId="48" applyFont="1" applyFill="1" applyBorder="1" applyAlignment="1">
      <alignment horizontal="left" vertical="center" wrapText="1"/>
    </xf>
    <xf numFmtId="0" fontId="5" fillId="33" borderId="11" xfId="48" applyFont="1" applyFill="1" applyBorder="1" applyAlignment="1">
      <alignment vertical="center" wrapText="1"/>
    </xf>
    <xf numFmtId="0" fontId="3" fillId="0" borderId="11" xfId="60" applyFont="1" applyBorder="1" applyAlignment="1">
      <alignment horizontal="left" vertical="center" wrapText="1"/>
      <protection/>
    </xf>
    <xf numFmtId="0" fontId="3" fillId="0" borderId="14" xfId="60" applyFont="1" applyBorder="1" applyAlignment="1">
      <alignment horizontal="right" vertical="center" wrapText="1"/>
      <protection/>
    </xf>
    <xf numFmtId="0" fontId="3" fillId="0" borderId="11" xfId="60" applyFont="1" applyBorder="1" applyAlignment="1">
      <alignment horizontal="center" vertical="top" wrapText="1"/>
      <protection/>
    </xf>
    <xf numFmtId="0" fontId="3" fillId="0" borderId="12" xfId="60" applyFont="1" applyBorder="1" applyAlignment="1">
      <alignment horizontal="left" vertical="center" wrapText="1"/>
      <protection/>
    </xf>
    <xf numFmtId="0" fontId="3" fillId="0" borderId="12" xfId="57" applyFont="1" applyBorder="1" applyAlignment="1">
      <alignment horizontal="right"/>
      <protection/>
    </xf>
    <xf numFmtId="0" fontId="5" fillId="0" borderId="12" xfId="57" applyFont="1" applyBorder="1" applyAlignment="1">
      <alignment horizontal="right"/>
      <protection/>
    </xf>
    <xf numFmtId="0" fontId="3" fillId="0" borderId="11" xfId="60" applyFont="1" applyBorder="1" applyAlignment="1">
      <alignment vertical="center" wrapText="1"/>
      <protection/>
    </xf>
    <xf numFmtId="0" fontId="3" fillId="0" borderId="11" xfId="60" applyFont="1" applyBorder="1" applyAlignment="1">
      <alignment vertical="top" wrapText="1"/>
      <protection/>
    </xf>
    <xf numFmtId="0" fontId="3" fillId="0" borderId="11" xfId="60" applyFont="1" applyBorder="1" applyAlignment="1">
      <alignment horizontal="right" vertical="top" wrapText="1"/>
      <protection/>
    </xf>
    <xf numFmtId="0" fontId="5" fillId="0" borderId="14" xfId="60" applyFont="1" applyBorder="1">
      <alignment/>
      <protection/>
    </xf>
    <xf numFmtId="0" fontId="5" fillId="0" borderId="12" xfId="60" applyFont="1" applyBorder="1">
      <alignment/>
      <protection/>
    </xf>
    <xf numFmtId="0" fontId="3" fillId="0" borderId="12" xfId="60" applyFont="1" applyBorder="1" applyAlignment="1">
      <alignment horizontal="left"/>
      <protection/>
    </xf>
    <xf numFmtId="0" fontId="3" fillId="0" borderId="12" xfId="60" applyFont="1" applyBorder="1">
      <alignment/>
      <protection/>
    </xf>
    <xf numFmtId="0" fontId="5" fillId="0" borderId="12" xfId="60" applyFont="1" applyBorder="1" applyAlignment="1">
      <alignment horizontal="left"/>
      <protection/>
    </xf>
    <xf numFmtId="0" fontId="5" fillId="0" borderId="12" xfId="60" applyFont="1" applyBorder="1" applyAlignment="1">
      <alignment horizontal="justify" vertical="top" wrapText="1"/>
      <protection/>
    </xf>
    <xf numFmtId="0" fontId="3" fillId="0" borderId="12" xfId="60" applyFont="1" applyBorder="1" applyAlignment="1">
      <alignment vertical="top" wrapText="1"/>
      <protection/>
    </xf>
    <xf numFmtId="0" fontId="5" fillId="0" borderId="12" xfId="60" applyFont="1" applyBorder="1" applyAlignment="1">
      <alignment vertical="center" wrapText="1"/>
      <protection/>
    </xf>
    <xf numFmtId="0" fontId="3" fillId="33" borderId="12" xfId="60" applyFont="1" applyFill="1" applyBorder="1" applyAlignment="1">
      <alignment horizontal="center" vertical="top" wrapText="1"/>
      <protection/>
    </xf>
    <xf numFmtId="0" fontId="3" fillId="33" borderId="12" xfId="57" applyFont="1" applyFill="1" applyBorder="1" applyAlignment="1">
      <alignment horizontal="right"/>
      <protection/>
    </xf>
    <xf numFmtId="0" fontId="5" fillId="33" borderId="12" xfId="60" applyFont="1" applyFill="1" applyBorder="1" applyAlignment="1">
      <alignment vertical="top" wrapText="1"/>
      <protection/>
    </xf>
    <xf numFmtId="0" fontId="5" fillId="33" borderId="12" xfId="57" applyFont="1" applyFill="1" applyBorder="1" applyAlignment="1">
      <alignment horizontal="right"/>
      <protection/>
    </xf>
    <xf numFmtId="0" fontId="3" fillId="33" borderId="12" xfId="60" applyFont="1" applyFill="1" applyBorder="1" applyAlignment="1">
      <alignment horizontal="left" vertical="top" wrapText="1"/>
      <protection/>
    </xf>
    <xf numFmtId="49" fontId="3" fillId="33" borderId="12" xfId="0" applyNumberFormat="1" applyFont="1" applyFill="1" applyBorder="1" applyAlignment="1">
      <alignment horizontal="left" vertical="center"/>
    </xf>
    <xf numFmtId="49" fontId="5" fillId="33" borderId="12" xfId="0" applyNumberFormat="1" applyFont="1" applyFill="1" applyBorder="1" applyAlignment="1">
      <alignment horizontal="left" vertical="center"/>
    </xf>
    <xf numFmtId="0" fontId="5" fillId="33" borderId="12" xfId="57" applyFont="1" applyFill="1" applyBorder="1" applyAlignment="1">
      <alignment horizontal="left"/>
      <protection/>
    </xf>
    <xf numFmtId="0" fontId="5" fillId="33" borderId="12" xfId="60" applyFont="1" applyFill="1" applyBorder="1" applyAlignment="1">
      <alignment horizontal="justify" vertical="top" wrapText="1"/>
      <protection/>
    </xf>
    <xf numFmtId="0" fontId="3" fillId="33" borderId="12" xfId="60" applyFont="1" applyFill="1" applyBorder="1" applyAlignment="1">
      <alignment horizontal="justify" vertical="top" wrapText="1"/>
      <protection/>
    </xf>
    <xf numFmtId="0" fontId="3" fillId="33" borderId="12" xfId="57" applyFont="1" applyFill="1" applyBorder="1" applyAlignment="1">
      <alignment horizontal="left"/>
      <protection/>
    </xf>
    <xf numFmtId="0" fontId="3" fillId="33" borderId="12" xfId="60" applyFont="1" applyFill="1" applyBorder="1" applyAlignment="1">
      <alignment horizontal="justify" vertical="center" wrapText="1"/>
      <protection/>
    </xf>
    <xf numFmtId="0" fontId="3" fillId="0" borderId="12" xfId="60" applyFont="1" applyBorder="1" applyAlignment="1">
      <alignment horizontal="center" vertical="center" wrapText="1"/>
      <protection/>
    </xf>
    <xf numFmtId="0" fontId="3" fillId="33" borderId="12" xfId="60" applyFont="1" applyFill="1" applyBorder="1" applyAlignment="1">
      <alignment horizontal="left" vertical="center" wrapText="1"/>
      <protection/>
    </xf>
    <xf numFmtId="0" fontId="5" fillId="0" borderId="12" xfId="60" applyFont="1" applyBorder="1" applyAlignment="1">
      <alignment horizontal="left" vertical="center" wrapText="1"/>
      <protection/>
    </xf>
    <xf numFmtId="0" fontId="5" fillId="0" borderId="12" xfId="57" applyFont="1" applyBorder="1" applyAlignment="1">
      <alignment horizontal="left"/>
      <protection/>
    </xf>
    <xf numFmtId="0" fontId="5" fillId="33" borderId="12" xfId="57" applyFont="1" applyFill="1" applyBorder="1" applyAlignment="1">
      <alignment horizontal="left"/>
      <protection/>
    </xf>
    <xf numFmtId="0" fontId="5" fillId="33" borderId="12" xfId="57" applyFont="1" applyFill="1" applyBorder="1" applyAlignment="1">
      <alignment horizontal="right"/>
      <protection/>
    </xf>
    <xf numFmtId="0" fontId="5" fillId="0" borderId="12" xfId="57" applyFont="1" applyBorder="1" applyAlignment="1">
      <alignment horizontal="right"/>
      <protection/>
    </xf>
    <xf numFmtId="0" fontId="5" fillId="0" borderId="12" xfId="57" applyFont="1" applyBorder="1" applyAlignment="1">
      <alignment horizontal="left"/>
      <protection/>
    </xf>
    <xf numFmtId="0" fontId="3" fillId="0" borderId="12" xfId="60" applyFont="1" applyBorder="1" applyAlignment="1">
      <alignment horizontal="left" vertical="top" wrapText="1"/>
      <protection/>
    </xf>
    <xf numFmtId="0" fontId="3" fillId="0" borderId="24" xfId="60" applyFont="1" applyBorder="1" applyAlignment="1">
      <alignment horizontal="center" vertical="top" wrapText="1"/>
      <protection/>
    </xf>
    <xf numFmtId="0" fontId="5" fillId="0" borderId="17" xfId="60" applyFont="1" applyBorder="1" applyAlignment="1">
      <alignment horizontal="left" vertical="top" wrapText="1"/>
      <protection/>
    </xf>
    <xf numFmtId="0" fontId="5" fillId="0" borderId="17" xfId="60" applyFont="1" applyBorder="1" applyAlignment="1">
      <alignment horizontal="left" vertical="top" wrapText="1"/>
      <protection/>
    </xf>
    <xf numFmtId="0" fontId="5" fillId="0" borderId="12" xfId="60" applyFont="1" applyBorder="1" applyAlignment="1">
      <alignment horizontal="left" vertical="top" wrapText="1"/>
      <protection/>
    </xf>
    <xf numFmtId="0" fontId="5" fillId="0" borderId="12" xfId="60" applyFont="1" applyBorder="1" applyAlignment="1">
      <alignment vertical="top" wrapText="1"/>
      <protection/>
    </xf>
    <xf numFmtId="0" fontId="3" fillId="34" borderId="20" xfId="0" applyFont="1" applyFill="1" applyBorder="1" applyAlignment="1">
      <alignment vertical="center"/>
    </xf>
    <xf numFmtId="0" fontId="5" fillId="0" borderId="25" xfId="57" applyFont="1" applyBorder="1" applyAlignment="1">
      <alignment horizontal="right"/>
      <protection/>
    </xf>
    <xf numFmtId="49" fontId="3" fillId="0" borderId="26" xfId="60" applyNumberFormat="1" applyFont="1" applyBorder="1" applyAlignment="1">
      <alignment horizontal="center" vertical="center" wrapText="1"/>
      <protection/>
    </xf>
    <xf numFmtId="49" fontId="3" fillId="0" borderId="27" xfId="60" applyNumberFormat="1" applyFont="1" applyBorder="1" applyAlignment="1">
      <alignment horizontal="center" vertical="center" wrapText="1"/>
      <protection/>
    </xf>
    <xf numFmtId="0" fontId="5" fillId="33" borderId="24" xfId="0" applyFont="1" applyFill="1" applyBorder="1" applyAlignment="1">
      <alignment horizontal="center"/>
    </xf>
    <xf numFmtId="0" fontId="5" fillId="33" borderId="22" xfId="0" applyFont="1" applyFill="1" applyBorder="1" applyAlignment="1">
      <alignment horizontal="center"/>
    </xf>
    <xf numFmtId="3" fontId="5" fillId="0" borderId="11" xfId="60" applyNumberFormat="1" applyFont="1" applyBorder="1" applyAlignment="1">
      <alignment/>
      <protection/>
    </xf>
    <xf numFmtId="3" fontId="3" fillId="33" borderId="11" xfId="60" applyNumberFormat="1" applyFont="1" applyFill="1" applyBorder="1" applyAlignment="1">
      <alignment/>
      <protection/>
    </xf>
    <xf numFmtId="3" fontId="3" fillId="33" borderId="12" xfId="60" applyNumberFormat="1" applyFont="1" applyFill="1" applyBorder="1">
      <alignment/>
      <protection/>
    </xf>
    <xf numFmtId="3" fontId="5" fillId="33" borderId="24" xfId="60" applyNumberFormat="1" applyFont="1" applyFill="1" applyBorder="1" applyAlignment="1">
      <alignment horizontal="right" vertical="center"/>
      <protection/>
    </xf>
    <xf numFmtId="0" fontId="50" fillId="0" borderId="20" xfId="0" applyFont="1" applyBorder="1" applyAlignment="1">
      <alignment/>
    </xf>
    <xf numFmtId="3" fontId="3" fillId="0" borderId="28" xfId="0" applyNumberFormat="1" applyFont="1" applyBorder="1" applyAlignment="1">
      <alignment horizontal="right"/>
    </xf>
    <xf numFmtId="0" fontId="3" fillId="33" borderId="14" xfId="60" applyNumberFormat="1" applyFont="1" applyFill="1" applyBorder="1" applyAlignment="1">
      <alignment horizontal="center" vertical="center" wrapText="1"/>
      <protection/>
    </xf>
    <xf numFmtId="0" fontId="3" fillId="33" borderId="20" xfId="60" applyNumberFormat="1" applyFont="1" applyFill="1" applyBorder="1" applyAlignment="1">
      <alignment horizontal="center" vertical="center" wrapText="1"/>
      <protection/>
    </xf>
    <xf numFmtId="0" fontId="3" fillId="33" borderId="22" xfId="60" applyNumberFormat="1" applyFont="1" applyFill="1" applyBorder="1" applyAlignment="1">
      <alignment horizontal="center" vertical="center" wrapText="1"/>
      <protection/>
    </xf>
    <xf numFmtId="0" fontId="3" fillId="35" borderId="29" xfId="0" applyFont="1" applyFill="1" applyBorder="1" applyAlignment="1">
      <alignment horizontal="center" vertical="center" wrapText="1"/>
    </xf>
    <xf numFmtId="0" fontId="3" fillId="35" borderId="20" xfId="0" applyFont="1" applyFill="1" applyBorder="1" applyAlignment="1">
      <alignment horizontal="center" vertical="center" wrapText="1"/>
    </xf>
    <xf numFmtId="0" fontId="4" fillId="0" borderId="0" xfId="0" applyFont="1" applyAlignment="1">
      <alignment horizontal="center"/>
    </xf>
    <xf numFmtId="0" fontId="3" fillId="0" borderId="0" xfId="60" applyFont="1" applyAlignment="1">
      <alignment horizontal="center"/>
      <protection/>
    </xf>
    <xf numFmtId="0" fontId="3" fillId="0" borderId="0" xfId="0" applyFont="1" applyAlignment="1">
      <alignment horizontal="center"/>
    </xf>
    <xf numFmtId="0" fontId="3" fillId="0" borderId="2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49" fontId="3" fillId="0" borderId="30" xfId="0" applyNumberFormat="1" applyFont="1" applyBorder="1" applyAlignment="1">
      <alignment horizontal="center" vertical="center" wrapText="1"/>
    </xf>
    <xf numFmtId="49" fontId="3" fillId="0" borderId="26" xfId="0" applyNumberFormat="1" applyFont="1" applyBorder="1" applyAlignment="1">
      <alignment horizontal="center" vertical="center" wrapText="1"/>
    </xf>
    <xf numFmtId="49" fontId="3" fillId="0" borderId="31" xfId="0" applyNumberFormat="1" applyFont="1" applyBorder="1" applyAlignment="1">
      <alignment horizontal="center"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BVC 2009_finante_H.G_v2" xfId="59"/>
    <cellStyle name="Normal_BVC_2009_100%_06.03.2009"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F341"/>
  <sheetViews>
    <sheetView tabSelected="1" zoomScale="70" zoomScaleNormal="70" zoomScaleSheetLayoutView="70" zoomScalePageLayoutView="70" workbookViewId="0" topLeftCell="A274">
      <selection activeCell="G281" sqref="G281"/>
    </sheetView>
  </sheetViews>
  <sheetFormatPr defaultColWidth="95.57421875" defaultRowHeight="12.75"/>
  <cols>
    <col min="1" max="1" width="1.8515625" style="6" customWidth="1"/>
    <col min="2" max="2" width="97.140625" style="6" customWidth="1"/>
    <col min="3" max="3" width="13.421875" style="87" customWidth="1"/>
    <col min="4" max="4" width="16.421875" style="13" customWidth="1"/>
    <col min="5" max="5" width="19.00390625" style="103" customWidth="1"/>
    <col min="6" max="6" width="16.28125" style="6" customWidth="1"/>
    <col min="7" max="16384" width="95.57421875" style="6" customWidth="1"/>
  </cols>
  <sheetData>
    <row r="2" spans="2:5" s="7" customFormat="1" ht="13.5" customHeight="1">
      <c r="B2" s="8" t="s">
        <v>0</v>
      </c>
      <c r="C2" s="58"/>
      <c r="D2" s="13"/>
      <c r="E2" s="102"/>
    </row>
    <row r="3" spans="2:5" s="7" customFormat="1" ht="13.5" customHeight="1">
      <c r="B3" s="41"/>
      <c r="C3" s="58" t="s">
        <v>220</v>
      </c>
      <c r="D3" s="13"/>
      <c r="E3" s="102"/>
    </row>
    <row r="4" spans="2:5" s="7" customFormat="1" ht="13.5" customHeight="1">
      <c r="B4" s="41"/>
      <c r="C4" s="59" t="s">
        <v>210</v>
      </c>
      <c r="D4" s="13"/>
      <c r="E4" s="102"/>
    </row>
    <row r="5" spans="2:5" s="7" customFormat="1" ht="13.5" customHeight="1">
      <c r="B5" s="8"/>
      <c r="C5" s="58"/>
      <c r="D5" s="13"/>
      <c r="E5" s="102"/>
    </row>
    <row r="6" spans="2:5" s="7" customFormat="1" ht="13.5" customHeight="1">
      <c r="B6" s="8"/>
      <c r="C6" s="5"/>
      <c r="E6" s="102"/>
    </row>
    <row r="7" spans="2:5" s="7" customFormat="1" ht="13.5" customHeight="1">
      <c r="B7" s="8"/>
      <c r="C7" s="5"/>
      <c r="D7" s="13"/>
      <c r="E7" s="102"/>
    </row>
    <row r="8" spans="2:5" s="7" customFormat="1" ht="13.5" customHeight="1">
      <c r="B8" s="8"/>
      <c r="C8" s="9"/>
      <c r="D8" s="13"/>
      <c r="E8" s="102"/>
    </row>
    <row r="9" spans="2:6" s="7" customFormat="1" ht="15.75">
      <c r="B9" s="179" t="s">
        <v>151</v>
      </c>
      <c r="C9" s="179"/>
      <c r="E9" s="102"/>
      <c r="F9" s="70" t="s">
        <v>214</v>
      </c>
    </row>
    <row r="10" spans="2:5" s="7" customFormat="1" ht="15.75">
      <c r="B10" s="179" t="s">
        <v>215</v>
      </c>
      <c r="C10" s="179"/>
      <c r="D10" s="13"/>
      <c r="E10" s="102"/>
    </row>
    <row r="11" spans="2:5" s="7" customFormat="1" ht="15.75">
      <c r="B11" s="180"/>
      <c r="C11" s="180"/>
      <c r="D11" s="13"/>
      <c r="E11" s="102"/>
    </row>
    <row r="12" spans="2:5" s="7" customFormat="1" ht="15.75">
      <c r="B12" s="5"/>
      <c r="C12" s="5"/>
      <c r="E12" s="13" t="s">
        <v>1</v>
      </c>
    </row>
    <row r="13" spans="2:5" s="7" customFormat="1" ht="15.75">
      <c r="B13" s="5"/>
      <c r="C13" s="5"/>
      <c r="D13" s="13"/>
      <c r="E13" s="102"/>
    </row>
    <row r="14" spans="3:5" s="7" customFormat="1" ht="0.75" customHeight="1" thickBot="1">
      <c r="C14" s="5"/>
      <c r="D14" s="70" t="s">
        <v>1</v>
      </c>
      <c r="E14" s="102"/>
    </row>
    <row r="15" spans="1:6" s="13" customFormat="1" ht="12.75" customHeight="1">
      <c r="A15" s="12"/>
      <c r="B15" s="181" t="s">
        <v>2</v>
      </c>
      <c r="C15" s="184" t="s">
        <v>3</v>
      </c>
      <c r="D15" s="176" t="s">
        <v>229</v>
      </c>
      <c r="E15" s="176" t="s">
        <v>230</v>
      </c>
      <c r="F15" s="176" t="s">
        <v>225</v>
      </c>
    </row>
    <row r="16" spans="1:6" s="13" customFormat="1" ht="33" customHeight="1">
      <c r="A16" s="12"/>
      <c r="B16" s="182"/>
      <c r="C16" s="185"/>
      <c r="D16" s="177"/>
      <c r="E16" s="177"/>
      <c r="F16" s="177"/>
    </row>
    <row r="17" spans="1:6" s="13" customFormat="1" ht="48" customHeight="1" thickBot="1">
      <c r="A17" s="12"/>
      <c r="B17" s="183"/>
      <c r="C17" s="186"/>
      <c r="D17" s="177"/>
      <c r="E17" s="177"/>
      <c r="F17" s="177"/>
    </row>
    <row r="18" spans="1:6" ht="11.25" customHeight="1" thickBot="1">
      <c r="A18" s="14"/>
      <c r="B18" s="15">
        <v>1</v>
      </c>
      <c r="C18" s="105" t="s">
        <v>143</v>
      </c>
      <c r="D18" s="15" t="s">
        <v>209</v>
      </c>
      <c r="E18" s="15" t="s">
        <v>211</v>
      </c>
      <c r="F18" s="15" t="s">
        <v>152</v>
      </c>
    </row>
    <row r="19" spans="2:6" ht="15" customHeight="1" thickBot="1">
      <c r="B19" s="106" t="s">
        <v>4</v>
      </c>
      <c r="C19" s="163"/>
      <c r="D19" s="93">
        <f>D20</f>
        <v>187392</v>
      </c>
      <c r="E19" s="93">
        <f>E20</f>
        <v>187392</v>
      </c>
      <c r="F19" s="93">
        <f>E19-D19</f>
        <v>0</v>
      </c>
    </row>
    <row r="20" spans="2:6" ht="15" customHeight="1">
      <c r="B20" s="107" t="s">
        <v>5</v>
      </c>
      <c r="C20" s="164"/>
      <c r="D20" s="94">
        <f>D21+D47</f>
        <v>187392</v>
      </c>
      <c r="E20" s="94">
        <f>E21+E47</f>
        <v>187392</v>
      </c>
      <c r="F20" s="93">
        <f aca="true" t="shared" si="0" ref="F20:F83">E20-D20</f>
        <v>0</v>
      </c>
    </row>
    <row r="21" spans="2:6" ht="15" customHeight="1">
      <c r="B21" s="108" t="s">
        <v>6</v>
      </c>
      <c r="C21" s="28"/>
      <c r="D21" s="68">
        <f>D23+D25</f>
        <v>76100</v>
      </c>
      <c r="E21" s="68">
        <f>E23+E25</f>
        <v>76100</v>
      </c>
      <c r="F21" s="94">
        <f t="shared" si="0"/>
        <v>0</v>
      </c>
    </row>
    <row r="22" spans="2:6" ht="19.5" customHeight="1">
      <c r="B22" s="109" t="s">
        <v>7</v>
      </c>
      <c r="C22" s="28"/>
      <c r="D22" s="68">
        <f>D23</f>
        <v>0</v>
      </c>
      <c r="E22" s="68">
        <f>E23</f>
        <v>0</v>
      </c>
      <c r="F22" s="68">
        <f t="shared" si="0"/>
        <v>0</v>
      </c>
    </row>
    <row r="23" spans="2:6" ht="36.75" customHeight="1">
      <c r="B23" s="109" t="s">
        <v>8</v>
      </c>
      <c r="C23" s="29" t="s">
        <v>9</v>
      </c>
      <c r="D23" s="19"/>
      <c r="E23" s="19"/>
      <c r="F23" s="68">
        <f t="shared" si="0"/>
        <v>0</v>
      </c>
    </row>
    <row r="24" spans="2:6" ht="17.25" customHeight="1">
      <c r="B24" s="110" t="s">
        <v>10</v>
      </c>
      <c r="C24" s="30" t="s">
        <v>11</v>
      </c>
      <c r="D24" s="19"/>
      <c r="E24" s="19"/>
      <c r="F24" s="19">
        <f t="shared" si="0"/>
        <v>0</v>
      </c>
    </row>
    <row r="25" spans="2:6" ht="15" customHeight="1">
      <c r="B25" s="109" t="s">
        <v>12</v>
      </c>
      <c r="C25" s="29" t="s">
        <v>13</v>
      </c>
      <c r="D25" s="63">
        <f>D26</f>
        <v>76100</v>
      </c>
      <c r="E25" s="63">
        <f>E26</f>
        <v>76100</v>
      </c>
      <c r="F25" s="19">
        <f t="shared" si="0"/>
        <v>0</v>
      </c>
    </row>
    <row r="26" spans="2:6" ht="18" customHeight="1">
      <c r="B26" s="111" t="s">
        <v>14</v>
      </c>
      <c r="C26" s="28" t="s">
        <v>15</v>
      </c>
      <c r="D26" s="69">
        <f>D27+D28+D29+D30+D31+D32+D33+D34+D35+D36+D37+D38+D39+D40+D41+D42+D43+D44+D45+D46</f>
        <v>76100</v>
      </c>
      <c r="E26" s="69">
        <f>E27+E28+E29+E30+E31+E32+E33+E34+E35+E36+E37+E38+E39+E40+E41+E42+E43+E44+E45+E46</f>
        <v>76100</v>
      </c>
      <c r="F26" s="63">
        <f t="shared" si="0"/>
        <v>0</v>
      </c>
    </row>
    <row r="27" spans="2:6" ht="30">
      <c r="B27" s="112" t="s">
        <v>179</v>
      </c>
      <c r="C27" s="26" t="s">
        <v>16</v>
      </c>
      <c r="D27" s="19">
        <v>9047</v>
      </c>
      <c r="E27" s="19">
        <v>9047</v>
      </c>
      <c r="F27" s="69">
        <f t="shared" si="0"/>
        <v>0</v>
      </c>
    </row>
    <row r="28" spans="2:6" ht="30">
      <c r="B28" s="112" t="s">
        <v>180</v>
      </c>
      <c r="C28" s="26" t="s">
        <v>17</v>
      </c>
      <c r="D28" s="19">
        <v>681</v>
      </c>
      <c r="E28" s="19">
        <v>681</v>
      </c>
      <c r="F28" s="19">
        <f t="shared" si="0"/>
        <v>0</v>
      </c>
    </row>
    <row r="29" spans="2:6" ht="45">
      <c r="B29" s="112" t="s">
        <v>181</v>
      </c>
      <c r="C29" s="26" t="s">
        <v>146</v>
      </c>
      <c r="D29" s="19">
        <v>35759</v>
      </c>
      <c r="E29" s="19">
        <v>35759</v>
      </c>
      <c r="F29" s="19">
        <f t="shared" si="0"/>
        <v>0</v>
      </c>
    </row>
    <row r="30" spans="2:6" ht="120">
      <c r="B30" s="112" t="s">
        <v>182</v>
      </c>
      <c r="C30" s="26" t="s">
        <v>18</v>
      </c>
      <c r="D30" s="19">
        <v>5459</v>
      </c>
      <c r="E30" s="19">
        <v>5459</v>
      </c>
      <c r="F30" s="19">
        <f t="shared" si="0"/>
        <v>0</v>
      </c>
    </row>
    <row r="31" spans="2:6" ht="30">
      <c r="B31" s="112" t="s">
        <v>19</v>
      </c>
      <c r="C31" s="26" t="s">
        <v>20</v>
      </c>
      <c r="D31" s="19">
        <v>1676</v>
      </c>
      <c r="E31" s="19">
        <v>1676</v>
      </c>
      <c r="F31" s="19">
        <f t="shared" si="0"/>
        <v>0</v>
      </c>
    </row>
    <row r="32" spans="2:6" ht="60">
      <c r="B32" s="113" t="s">
        <v>21</v>
      </c>
      <c r="C32" s="26" t="s">
        <v>22</v>
      </c>
      <c r="D32" s="19">
        <v>6350</v>
      </c>
      <c r="E32" s="19">
        <v>6350</v>
      </c>
      <c r="F32" s="19">
        <f t="shared" si="0"/>
        <v>0</v>
      </c>
    </row>
    <row r="33" spans="2:6" ht="60">
      <c r="B33" s="112" t="s">
        <v>23</v>
      </c>
      <c r="C33" s="26" t="s">
        <v>24</v>
      </c>
      <c r="D33" s="19">
        <v>27</v>
      </c>
      <c r="E33" s="19">
        <v>27</v>
      </c>
      <c r="F33" s="19">
        <f t="shared" si="0"/>
        <v>0</v>
      </c>
    </row>
    <row r="34" spans="2:6" ht="27.75" customHeight="1">
      <c r="B34" s="112" t="s">
        <v>25</v>
      </c>
      <c r="C34" s="26" t="s">
        <v>26</v>
      </c>
      <c r="D34" s="19">
        <v>186</v>
      </c>
      <c r="E34" s="19">
        <v>186</v>
      </c>
      <c r="F34" s="19">
        <f t="shared" si="0"/>
        <v>0</v>
      </c>
    </row>
    <row r="35" spans="2:6" ht="25.5" customHeight="1">
      <c r="B35" s="112" t="s">
        <v>192</v>
      </c>
      <c r="C35" s="26" t="s">
        <v>193</v>
      </c>
      <c r="D35" s="19">
        <v>0</v>
      </c>
      <c r="E35" s="19">
        <v>0</v>
      </c>
      <c r="F35" s="19">
        <f t="shared" si="0"/>
        <v>0</v>
      </c>
    </row>
    <row r="36" spans="2:6" ht="15">
      <c r="B36" s="112" t="s">
        <v>147</v>
      </c>
      <c r="C36" s="26" t="s">
        <v>27</v>
      </c>
      <c r="D36" s="19">
        <v>4</v>
      </c>
      <c r="E36" s="19">
        <v>4</v>
      </c>
      <c r="F36" s="19">
        <f t="shared" si="0"/>
        <v>0</v>
      </c>
    </row>
    <row r="37" spans="2:6" ht="60">
      <c r="B37" s="114" t="s">
        <v>194</v>
      </c>
      <c r="C37" s="26" t="s">
        <v>28</v>
      </c>
      <c r="D37" s="19">
        <v>2567</v>
      </c>
      <c r="E37" s="19">
        <v>2567</v>
      </c>
      <c r="F37" s="19">
        <f t="shared" si="0"/>
        <v>0</v>
      </c>
    </row>
    <row r="38" spans="2:6" ht="30">
      <c r="B38" s="112" t="s">
        <v>183</v>
      </c>
      <c r="C38" s="26" t="s">
        <v>29</v>
      </c>
      <c r="D38" s="19">
        <v>8397</v>
      </c>
      <c r="E38" s="19">
        <v>8397</v>
      </c>
      <c r="F38" s="19">
        <f t="shared" si="0"/>
        <v>0</v>
      </c>
    </row>
    <row r="39" spans="2:6" ht="45">
      <c r="B39" s="112" t="s">
        <v>184</v>
      </c>
      <c r="C39" s="26" t="s">
        <v>30</v>
      </c>
      <c r="D39" s="19">
        <v>5567</v>
      </c>
      <c r="E39" s="19">
        <v>5567</v>
      </c>
      <c r="F39" s="19">
        <f t="shared" si="0"/>
        <v>0</v>
      </c>
    </row>
    <row r="40" spans="2:6" ht="75">
      <c r="B40" s="112" t="s">
        <v>185</v>
      </c>
      <c r="C40" s="26" t="s">
        <v>31</v>
      </c>
      <c r="D40" s="19">
        <v>0</v>
      </c>
      <c r="E40" s="19">
        <v>0</v>
      </c>
      <c r="F40" s="19">
        <f t="shared" si="0"/>
        <v>0</v>
      </c>
    </row>
    <row r="41" spans="2:6" ht="60">
      <c r="B41" s="112" t="s">
        <v>186</v>
      </c>
      <c r="C41" s="26" t="s">
        <v>32</v>
      </c>
      <c r="D41" s="19">
        <v>0</v>
      </c>
      <c r="E41" s="19">
        <v>0</v>
      </c>
      <c r="F41" s="19">
        <f t="shared" si="0"/>
        <v>0</v>
      </c>
    </row>
    <row r="42" spans="2:6" ht="45">
      <c r="B42" s="112" t="s">
        <v>187</v>
      </c>
      <c r="C42" s="26" t="s">
        <v>148</v>
      </c>
      <c r="D42" s="19">
        <v>115</v>
      </c>
      <c r="E42" s="19">
        <v>115</v>
      </c>
      <c r="F42" s="19">
        <f t="shared" si="0"/>
        <v>0</v>
      </c>
    </row>
    <row r="43" spans="2:6" ht="75">
      <c r="B43" s="112" t="s">
        <v>195</v>
      </c>
      <c r="C43" s="26" t="s">
        <v>189</v>
      </c>
      <c r="D43" s="19">
        <v>0</v>
      </c>
      <c r="E43" s="19">
        <v>0</v>
      </c>
      <c r="F43" s="19">
        <f t="shared" si="0"/>
        <v>0</v>
      </c>
    </row>
    <row r="44" spans="2:6" ht="30">
      <c r="B44" s="112" t="s">
        <v>188</v>
      </c>
      <c r="C44" s="26" t="s">
        <v>191</v>
      </c>
      <c r="D44" s="19">
        <v>250</v>
      </c>
      <c r="E44" s="19">
        <v>250</v>
      </c>
      <c r="F44" s="19">
        <f t="shared" si="0"/>
        <v>0</v>
      </c>
    </row>
    <row r="45" spans="2:6" ht="30">
      <c r="B45" s="112" t="s">
        <v>190</v>
      </c>
      <c r="C45" s="26" t="s">
        <v>196</v>
      </c>
      <c r="D45" s="19">
        <v>15</v>
      </c>
      <c r="E45" s="19">
        <v>15</v>
      </c>
      <c r="F45" s="19">
        <f t="shared" si="0"/>
        <v>0</v>
      </c>
    </row>
    <row r="46" spans="2:6" ht="75">
      <c r="B46" s="112" t="s">
        <v>197</v>
      </c>
      <c r="C46" s="40" t="s">
        <v>198</v>
      </c>
      <c r="D46" s="19">
        <v>0</v>
      </c>
      <c r="E46" s="19">
        <v>0</v>
      </c>
      <c r="F46" s="19">
        <f t="shared" si="0"/>
        <v>0</v>
      </c>
    </row>
    <row r="47" spans="2:6" ht="15.75">
      <c r="B47" s="115" t="s">
        <v>33</v>
      </c>
      <c r="C47" s="28"/>
      <c r="D47" s="64">
        <f>D48+D50</f>
        <v>111292</v>
      </c>
      <c r="E47" s="64">
        <f>E48+E50</f>
        <v>111292</v>
      </c>
      <c r="F47" s="19">
        <f t="shared" si="0"/>
        <v>0</v>
      </c>
    </row>
    <row r="48" spans="1:6" ht="15.75">
      <c r="A48" s="61"/>
      <c r="B48" s="116" t="s">
        <v>34</v>
      </c>
      <c r="C48" s="31" t="s">
        <v>35</v>
      </c>
      <c r="D48" s="71">
        <f>D49</f>
        <v>110526</v>
      </c>
      <c r="E48" s="71">
        <f>E49</f>
        <v>110526</v>
      </c>
      <c r="F48" s="64">
        <f t="shared" si="0"/>
        <v>0</v>
      </c>
    </row>
    <row r="49" spans="1:6" ht="15.75">
      <c r="A49" s="61"/>
      <c r="B49" s="117" t="s">
        <v>36</v>
      </c>
      <c r="C49" s="32" t="s">
        <v>37</v>
      </c>
      <c r="D49" s="19">
        <v>110526</v>
      </c>
      <c r="E49" s="19">
        <v>110526</v>
      </c>
      <c r="F49" s="71">
        <f t="shared" si="0"/>
        <v>0</v>
      </c>
    </row>
    <row r="50" spans="2:6" ht="15.75">
      <c r="B50" s="118" t="s">
        <v>38</v>
      </c>
      <c r="C50" s="28" t="s">
        <v>39</v>
      </c>
      <c r="D50" s="91">
        <f>D51</f>
        <v>766</v>
      </c>
      <c r="E50" s="91">
        <f>E51</f>
        <v>766</v>
      </c>
      <c r="F50" s="19">
        <f t="shared" si="0"/>
        <v>0</v>
      </c>
    </row>
    <row r="51" spans="2:6" ht="15.75">
      <c r="B51" s="110" t="s">
        <v>40</v>
      </c>
      <c r="C51" s="33" t="s">
        <v>41</v>
      </c>
      <c r="D51" s="19">
        <v>766</v>
      </c>
      <c r="E51" s="19">
        <v>766</v>
      </c>
      <c r="F51" s="91">
        <f t="shared" si="0"/>
        <v>0</v>
      </c>
    </row>
    <row r="52" spans="2:6" ht="15.75">
      <c r="B52" s="108" t="s">
        <v>42</v>
      </c>
      <c r="C52" s="29"/>
      <c r="D52" s="19"/>
      <c r="E52" s="19"/>
      <c r="F52" s="19"/>
    </row>
    <row r="53" spans="2:6" ht="15.75">
      <c r="B53" s="119" t="s">
        <v>153</v>
      </c>
      <c r="C53" s="29"/>
      <c r="D53" s="65">
        <f>D56+D75</f>
        <v>80104</v>
      </c>
      <c r="E53" s="65">
        <f>E56+E75</f>
        <v>80104</v>
      </c>
      <c r="F53" s="19">
        <f t="shared" si="0"/>
        <v>0</v>
      </c>
    </row>
    <row r="54" spans="2:6" ht="15.75">
      <c r="B54" s="119" t="s">
        <v>154</v>
      </c>
      <c r="C54" s="29"/>
      <c r="D54" s="65">
        <f>D57+D76</f>
        <v>80104</v>
      </c>
      <c r="E54" s="65">
        <f>E57+E76</f>
        <v>80104</v>
      </c>
      <c r="F54" s="65">
        <f t="shared" si="0"/>
        <v>0</v>
      </c>
    </row>
    <row r="55" spans="2:6" ht="15.75">
      <c r="B55" s="120" t="s">
        <v>43</v>
      </c>
      <c r="C55" s="34" t="s">
        <v>16</v>
      </c>
      <c r="D55" s="19"/>
      <c r="E55" s="19"/>
      <c r="F55" s="65"/>
    </row>
    <row r="56" spans="2:6" ht="15.75">
      <c r="B56" s="119" t="s">
        <v>153</v>
      </c>
      <c r="C56" s="34"/>
      <c r="D56" s="16">
        <f>D60+D63+D66+D69+D72</f>
        <v>59419</v>
      </c>
      <c r="E56" s="16">
        <f>E60+E63+E66+E69+E72</f>
        <v>59419</v>
      </c>
      <c r="F56" s="19">
        <f t="shared" si="0"/>
        <v>0</v>
      </c>
    </row>
    <row r="57" spans="2:6" ht="15.75">
      <c r="B57" s="119" t="s">
        <v>154</v>
      </c>
      <c r="C57" s="34"/>
      <c r="D57" s="16">
        <f>D61+D64+D67+D70+D73</f>
        <v>59419</v>
      </c>
      <c r="E57" s="16">
        <f>E61+E64+E67+E70+E73</f>
        <v>59419</v>
      </c>
      <c r="F57" s="16">
        <f t="shared" si="0"/>
        <v>0</v>
      </c>
    </row>
    <row r="58" spans="2:6" ht="15.75">
      <c r="B58" s="120"/>
      <c r="C58" s="34"/>
      <c r="D58" s="19"/>
      <c r="E58" s="19"/>
      <c r="F58" s="16"/>
    </row>
    <row r="59" spans="2:6" ht="15.75">
      <c r="B59" s="120" t="s">
        <v>44</v>
      </c>
      <c r="C59" s="34">
        <v>10</v>
      </c>
      <c r="D59" s="19"/>
      <c r="E59" s="19"/>
      <c r="F59" s="19"/>
    </row>
    <row r="60" spans="2:6" ht="15.75">
      <c r="B60" s="119" t="s">
        <v>153</v>
      </c>
      <c r="C60" s="34"/>
      <c r="D60" s="16">
        <f>D88</f>
        <v>31680</v>
      </c>
      <c r="E60" s="16">
        <f>E88</f>
        <v>31680</v>
      </c>
      <c r="F60" s="19">
        <f t="shared" si="0"/>
        <v>0</v>
      </c>
    </row>
    <row r="61" spans="2:6" ht="15.75">
      <c r="B61" s="119" t="s">
        <v>154</v>
      </c>
      <c r="C61" s="34"/>
      <c r="D61" s="16">
        <f>D89</f>
        <v>31680</v>
      </c>
      <c r="E61" s="16">
        <f>E89</f>
        <v>31680</v>
      </c>
      <c r="F61" s="16">
        <f t="shared" si="0"/>
        <v>0</v>
      </c>
    </row>
    <row r="62" spans="2:6" ht="15.75">
      <c r="B62" s="120" t="s">
        <v>45</v>
      </c>
      <c r="C62" s="34">
        <v>20</v>
      </c>
      <c r="D62" s="19"/>
      <c r="E62" s="19"/>
      <c r="F62" s="16"/>
    </row>
    <row r="63" spans="2:6" ht="15.75">
      <c r="B63" s="119" t="s">
        <v>153</v>
      </c>
      <c r="C63" s="34"/>
      <c r="D63" s="18">
        <f>D147</f>
        <v>26485</v>
      </c>
      <c r="E63" s="18">
        <f>E147</f>
        <v>26485</v>
      </c>
      <c r="F63" s="19">
        <f t="shared" si="0"/>
        <v>0</v>
      </c>
    </row>
    <row r="64" spans="2:6" ht="15.75">
      <c r="B64" s="119" t="s">
        <v>154</v>
      </c>
      <c r="C64" s="34"/>
      <c r="D64" s="18">
        <f>D148</f>
        <v>26485</v>
      </c>
      <c r="E64" s="18">
        <f>E148</f>
        <v>26485</v>
      </c>
      <c r="F64" s="18">
        <f t="shared" si="0"/>
        <v>0</v>
      </c>
    </row>
    <row r="65" spans="2:6" ht="31.5">
      <c r="B65" s="115" t="s">
        <v>46</v>
      </c>
      <c r="C65" s="34" t="s">
        <v>47</v>
      </c>
      <c r="D65" s="19"/>
      <c r="E65" s="19"/>
      <c r="F65" s="18"/>
    </row>
    <row r="66" spans="2:6" ht="15.75">
      <c r="B66" s="119" t="s">
        <v>153</v>
      </c>
      <c r="C66" s="34"/>
      <c r="D66" s="18">
        <f>D243</f>
        <v>0</v>
      </c>
      <c r="E66" s="18">
        <f>E243</f>
        <v>0</v>
      </c>
      <c r="F66" s="19">
        <f t="shared" si="0"/>
        <v>0</v>
      </c>
    </row>
    <row r="67" spans="2:6" ht="15.75">
      <c r="B67" s="119" t="s">
        <v>154</v>
      </c>
      <c r="C67" s="34"/>
      <c r="D67" s="18">
        <f>D244</f>
        <v>0</v>
      </c>
      <c r="E67" s="18">
        <f>E244</f>
        <v>0</v>
      </c>
      <c r="F67" s="18">
        <f t="shared" si="0"/>
        <v>0</v>
      </c>
    </row>
    <row r="68" spans="2:6" ht="15.75">
      <c r="B68" s="121" t="s">
        <v>162</v>
      </c>
      <c r="C68" s="35">
        <v>57</v>
      </c>
      <c r="D68" s="19"/>
      <c r="E68" s="19"/>
      <c r="F68" s="18"/>
    </row>
    <row r="69" spans="2:6" ht="15.75">
      <c r="B69" s="122" t="s">
        <v>153</v>
      </c>
      <c r="C69" s="35"/>
      <c r="D69" s="20">
        <f>D252</f>
        <v>54</v>
      </c>
      <c r="E69" s="20">
        <f>E252</f>
        <v>54</v>
      </c>
      <c r="F69" s="19">
        <f t="shared" si="0"/>
        <v>0</v>
      </c>
    </row>
    <row r="70" spans="2:6" ht="15.75">
      <c r="B70" s="122" t="s">
        <v>154</v>
      </c>
      <c r="C70" s="35"/>
      <c r="D70" s="20">
        <f>D253</f>
        <v>54</v>
      </c>
      <c r="E70" s="20">
        <f>E253</f>
        <v>54</v>
      </c>
      <c r="F70" s="20">
        <f t="shared" si="0"/>
        <v>0</v>
      </c>
    </row>
    <row r="71" spans="2:6" ht="15.75">
      <c r="B71" s="121" t="s">
        <v>167</v>
      </c>
      <c r="C71" s="35">
        <v>59.4</v>
      </c>
      <c r="D71" s="19"/>
      <c r="E71" s="19"/>
      <c r="F71" s="20"/>
    </row>
    <row r="72" spans="2:6" ht="15.75">
      <c r="B72" s="122" t="s">
        <v>153</v>
      </c>
      <c r="C72" s="35"/>
      <c r="D72" s="20">
        <f>D264</f>
        <v>1200</v>
      </c>
      <c r="E72" s="20">
        <f>E264</f>
        <v>1200</v>
      </c>
      <c r="F72" s="19">
        <f t="shared" si="0"/>
        <v>0</v>
      </c>
    </row>
    <row r="73" spans="2:6" ht="15.75">
      <c r="B73" s="122" t="s">
        <v>154</v>
      </c>
      <c r="C73" s="35"/>
      <c r="D73" s="20">
        <f>D265</f>
        <v>1200</v>
      </c>
      <c r="E73" s="20">
        <f>E265</f>
        <v>1200</v>
      </c>
      <c r="F73" s="20">
        <f t="shared" si="0"/>
        <v>0</v>
      </c>
    </row>
    <row r="74" spans="2:6" ht="15.75">
      <c r="B74" s="120" t="s">
        <v>48</v>
      </c>
      <c r="C74" s="34">
        <v>70</v>
      </c>
      <c r="D74" s="19"/>
      <c r="E74" s="19"/>
      <c r="F74" s="20"/>
    </row>
    <row r="75" spans="2:6" ht="15.75">
      <c r="B75" s="123" t="s">
        <v>153</v>
      </c>
      <c r="C75" s="34"/>
      <c r="D75" s="65">
        <f>D78</f>
        <v>20685</v>
      </c>
      <c r="E75" s="65">
        <f>E78</f>
        <v>20685</v>
      </c>
      <c r="F75" s="17">
        <f t="shared" si="0"/>
        <v>0</v>
      </c>
    </row>
    <row r="76" spans="2:6" ht="15.75">
      <c r="B76" s="123" t="s">
        <v>154</v>
      </c>
      <c r="C76" s="34"/>
      <c r="D76" s="65">
        <f>D79</f>
        <v>20685</v>
      </c>
      <c r="E76" s="65">
        <f>E79</f>
        <v>20685</v>
      </c>
      <c r="F76" s="104">
        <f t="shared" si="0"/>
        <v>0</v>
      </c>
    </row>
    <row r="77" spans="2:6" ht="15.75">
      <c r="B77" s="120" t="s">
        <v>49</v>
      </c>
      <c r="C77" s="36">
        <v>71</v>
      </c>
      <c r="D77" s="19"/>
      <c r="E77" s="19"/>
      <c r="F77" s="65"/>
    </row>
    <row r="78" spans="2:6" ht="15">
      <c r="B78" s="123" t="s">
        <v>153</v>
      </c>
      <c r="C78" s="36"/>
      <c r="D78" s="167">
        <f>D275</f>
        <v>20685</v>
      </c>
      <c r="E78" s="167">
        <f>E275</f>
        <v>20685</v>
      </c>
      <c r="F78" s="19">
        <f t="shared" si="0"/>
        <v>0</v>
      </c>
    </row>
    <row r="79" spans="2:6" ht="15">
      <c r="B79" s="123" t="s">
        <v>154</v>
      </c>
      <c r="C79" s="36"/>
      <c r="D79" s="167">
        <f>D276</f>
        <v>20685</v>
      </c>
      <c r="E79" s="167">
        <f>E276</f>
        <v>20685</v>
      </c>
      <c r="F79" s="167">
        <f t="shared" si="0"/>
        <v>0</v>
      </c>
    </row>
    <row r="80" spans="2:6" ht="15.75">
      <c r="B80" s="115" t="s">
        <v>50</v>
      </c>
      <c r="C80" s="28" t="s">
        <v>51</v>
      </c>
      <c r="D80" s="19"/>
      <c r="E80" s="19"/>
      <c r="F80" s="167"/>
    </row>
    <row r="81" spans="2:6" ht="15.75">
      <c r="B81" s="124" t="s">
        <v>52</v>
      </c>
      <c r="C81" s="28" t="s">
        <v>53</v>
      </c>
      <c r="D81" s="19"/>
      <c r="E81" s="19"/>
      <c r="F81" s="19"/>
    </row>
    <row r="82" spans="2:6" ht="15.75">
      <c r="B82" s="122" t="s">
        <v>153</v>
      </c>
      <c r="C82" s="28"/>
      <c r="D82" s="65">
        <f>D85+D275</f>
        <v>78850</v>
      </c>
      <c r="E82" s="65">
        <f>E85+E275</f>
        <v>78850</v>
      </c>
      <c r="F82" s="17">
        <f t="shared" si="0"/>
        <v>0</v>
      </c>
    </row>
    <row r="83" spans="2:6" ht="15.75">
      <c r="B83" s="122" t="s">
        <v>154</v>
      </c>
      <c r="C83" s="28"/>
      <c r="D83" s="65">
        <f>D86+D276</f>
        <v>78850</v>
      </c>
      <c r="E83" s="65">
        <f>E86+E276</f>
        <v>78850</v>
      </c>
      <c r="F83" s="104">
        <f t="shared" si="0"/>
        <v>0</v>
      </c>
    </row>
    <row r="84" spans="2:6" ht="15.75">
      <c r="B84" s="120" t="s">
        <v>43</v>
      </c>
      <c r="C84" s="34" t="s">
        <v>16</v>
      </c>
      <c r="D84" s="19"/>
      <c r="E84" s="19"/>
      <c r="F84" s="65">
        <f aca="true" t="shared" si="1" ref="F84:F147">E84-D84</f>
        <v>0</v>
      </c>
    </row>
    <row r="85" spans="2:6" ht="15.75">
      <c r="B85" s="122" t="s">
        <v>153</v>
      </c>
      <c r="C85" s="34"/>
      <c r="D85" s="65">
        <f>D88+D147+D243</f>
        <v>58165</v>
      </c>
      <c r="E85" s="65">
        <f>E88+E147+E243</f>
        <v>58165</v>
      </c>
      <c r="F85" s="19">
        <f t="shared" si="1"/>
        <v>0</v>
      </c>
    </row>
    <row r="86" spans="2:6" ht="15.75">
      <c r="B86" s="122" t="s">
        <v>154</v>
      </c>
      <c r="C86" s="34"/>
      <c r="D86" s="16">
        <f>D89+D148+D244</f>
        <v>58165</v>
      </c>
      <c r="E86" s="16">
        <f>E89+E148+E244</f>
        <v>58165</v>
      </c>
      <c r="F86" s="65">
        <f t="shared" si="1"/>
        <v>0</v>
      </c>
    </row>
    <row r="87" spans="2:6" ht="15.75">
      <c r="B87" s="120" t="s">
        <v>54</v>
      </c>
      <c r="C87" s="34">
        <v>10</v>
      </c>
      <c r="D87" s="19"/>
      <c r="E87" s="19"/>
      <c r="F87" s="16"/>
    </row>
    <row r="88" spans="2:6" ht="15.75">
      <c r="B88" s="122" t="s">
        <v>153</v>
      </c>
      <c r="C88" s="34"/>
      <c r="D88" s="16">
        <f>D91+D115+D125</f>
        <v>31680</v>
      </c>
      <c r="E88" s="16">
        <f>E91+E115+E125</f>
        <v>31680</v>
      </c>
      <c r="F88" s="19">
        <f t="shared" si="1"/>
        <v>0</v>
      </c>
    </row>
    <row r="89" spans="2:6" ht="15.75">
      <c r="B89" s="122" t="s">
        <v>154</v>
      </c>
      <c r="C89" s="34"/>
      <c r="D89" s="16">
        <f>D92+D116+D126</f>
        <v>31680</v>
      </c>
      <c r="E89" s="16">
        <f>E92+E116+E126</f>
        <v>31680</v>
      </c>
      <c r="F89" s="16">
        <f t="shared" si="1"/>
        <v>0</v>
      </c>
    </row>
    <row r="90" spans="2:6" ht="15.75">
      <c r="B90" s="125" t="s">
        <v>55</v>
      </c>
      <c r="C90" s="34" t="s">
        <v>56</v>
      </c>
      <c r="D90" s="19"/>
      <c r="E90" s="19"/>
      <c r="F90" s="16"/>
    </row>
    <row r="91" spans="2:6" ht="15.75">
      <c r="B91" s="126" t="s">
        <v>153</v>
      </c>
      <c r="C91" s="34"/>
      <c r="D91" s="21">
        <f>D94+D97+D100+D103+D106+D109+D112</f>
        <v>30605</v>
      </c>
      <c r="E91" s="21">
        <f>E94+E97+E100+E103+E106+E109+E112</f>
        <v>30605</v>
      </c>
      <c r="F91" s="19">
        <f t="shared" si="1"/>
        <v>0</v>
      </c>
    </row>
    <row r="92" spans="2:6" ht="15.75">
      <c r="B92" s="126" t="s">
        <v>154</v>
      </c>
      <c r="C92" s="34"/>
      <c r="D92" s="21">
        <f>D95+D98+D101+D104+D107+D110+D113</f>
        <v>30605</v>
      </c>
      <c r="E92" s="21">
        <f>E95+E98+E101+E104+E107+E110+E113</f>
        <v>30605</v>
      </c>
      <c r="F92" s="21">
        <f t="shared" si="1"/>
        <v>0</v>
      </c>
    </row>
    <row r="93" spans="2:6" ht="15.75">
      <c r="B93" s="127" t="s">
        <v>160</v>
      </c>
      <c r="C93" s="72" t="s">
        <v>57</v>
      </c>
      <c r="D93" s="19"/>
      <c r="E93" s="19"/>
      <c r="F93" s="21"/>
    </row>
    <row r="94" spans="2:6" ht="15">
      <c r="B94" s="123" t="s">
        <v>153</v>
      </c>
      <c r="C94" s="73"/>
      <c r="D94" s="19">
        <v>23755</v>
      </c>
      <c r="E94" s="19">
        <v>23755</v>
      </c>
      <c r="F94" s="19">
        <f t="shared" si="1"/>
        <v>0</v>
      </c>
    </row>
    <row r="95" spans="2:6" ht="15">
      <c r="B95" s="123" t="s">
        <v>154</v>
      </c>
      <c r="C95" s="73"/>
      <c r="D95" s="19">
        <v>23755</v>
      </c>
      <c r="E95" s="19">
        <v>23755</v>
      </c>
      <c r="F95" s="19">
        <f t="shared" si="1"/>
        <v>0</v>
      </c>
    </row>
    <row r="96" spans="2:6" ht="15">
      <c r="B96" s="127" t="s">
        <v>156</v>
      </c>
      <c r="C96" s="73" t="s">
        <v>155</v>
      </c>
      <c r="D96" s="19"/>
      <c r="E96" s="19"/>
      <c r="F96" s="19"/>
    </row>
    <row r="97" spans="2:6" ht="15">
      <c r="B97" s="123" t="s">
        <v>153</v>
      </c>
      <c r="C97" s="73"/>
      <c r="D97" s="19">
        <v>3000</v>
      </c>
      <c r="E97" s="19">
        <v>3000</v>
      </c>
      <c r="F97" s="19">
        <f t="shared" si="1"/>
        <v>0</v>
      </c>
    </row>
    <row r="98" spans="2:6" ht="15">
      <c r="B98" s="123" t="s">
        <v>154</v>
      </c>
      <c r="C98" s="73"/>
      <c r="D98" s="19">
        <v>3000</v>
      </c>
      <c r="E98" s="19">
        <v>3000</v>
      </c>
      <c r="F98" s="19">
        <f t="shared" si="1"/>
        <v>0</v>
      </c>
    </row>
    <row r="99" spans="2:6" ht="15">
      <c r="B99" s="128" t="s">
        <v>157</v>
      </c>
      <c r="C99" s="73" t="s">
        <v>58</v>
      </c>
      <c r="D99" s="19"/>
      <c r="E99" s="19"/>
      <c r="F99" s="19"/>
    </row>
    <row r="100" spans="2:6" ht="15">
      <c r="B100" s="123" t="s">
        <v>153</v>
      </c>
      <c r="C100" s="73"/>
      <c r="D100" s="19">
        <v>50</v>
      </c>
      <c r="E100" s="19">
        <v>50</v>
      </c>
      <c r="F100" s="19">
        <f t="shared" si="1"/>
        <v>0</v>
      </c>
    </row>
    <row r="101" spans="2:6" ht="15">
      <c r="B101" s="123" t="s">
        <v>154</v>
      </c>
      <c r="C101" s="73"/>
      <c r="D101" s="19">
        <v>50</v>
      </c>
      <c r="E101" s="19">
        <v>50</v>
      </c>
      <c r="F101" s="19">
        <f t="shared" si="1"/>
        <v>0</v>
      </c>
    </row>
    <row r="102" spans="2:6" ht="15">
      <c r="B102" s="128" t="s">
        <v>59</v>
      </c>
      <c r="C102" s="73" t="s">
        <v>60</v>
      </c>
      <c r="D102" s="19"/>
      <c r="E102" s="19"/>
      <c r="F102" s="19"/>
    </row>
    <row r="103" spans="2:6" ht="15">
      <c r="B103" s="123" t="s">
        <v>153</v>
      </c>
      <c r="C103" s="73"/>
      <c r="D103" s="19">
        <v>800</v>
      </c>
      <c r="E103" s="19">
        <v>800</v>
      </c>
      <c r="F103" s="19">
        <f t="shared" si="1"/>
        <v>0</v>
      </c>
    </row>
    <row r="104" spans="2:6" ht="15">
      <c r="B104" s="123" t="s">
        <v>154</v>
      </c>
      <c r="C104" s="73"/>
      <c r="D104" s="19">
        <v>800</v>
      </c>
      <c r="E104" s="19">
        <v>800</v>
      </c>
      <c r="F104" s="19">
        <f t="shared" si="1"/>
        <v>0</v>
      </c>
    </row>
    <row r="105" spans="2:6" ht="15">
      <c r="B105" s="128" t="s">
        <v>173</v>
      </c>
      <c r="C105" s="73" t="s">
        <v>61</v>
      </c>
      <c r="D105" s="92"/>
      <c r="E105" s="92"/>
      <c r="F105" s="19"/>
    </row>
    <row r="106" spans="2:6" ht="15">
      <c r="B106" s="123" t="s">
        <v>153</v>
      </c>
      <c r="C106" s="73"/>
      <c r="D106" s="92">
        <v>1400</v>
      </c>
      <c r="E106" s="92">
        <v>1400</v>
      </c>
      <c r="F106" s="92">
        <f t="shared" si="1"/>
        <v>0</v>
      </c>
    </row>
    <row r="107" spans="2:6" ht="15">
      <c r="B107" s="123" t="s">
        <v>154</v>
      </c>
      <c r="C107" s="73"/>
      <c r="D107" s="92">
        <v>1400</v>
      </c>
      <c r="E107" s="92">
        <v>1400</v>
      </c>
      <c r="F107" s="92">
        <f t="shared" si="1"/>
        <v>0</v>
      </c>
    </row>
    <row r="108" spans="2:6" ht="15">
      <c r="B108" s="128" t="s">
        <v>174</v>
      </c>
      <c r="C108" s="73" t="s">
        <v>175</v>
      </c>
      <c r="D108" s="19"/>
      <c r="E108" s="19"/>
      <c r="F108" s="92"/>
    </row>
    <row r="109" spans="2:6" ht="15">
      <c r="B109" s="123" t="s">
        <v>153</v>
      </c>
      <c r="C109" s="73"/>
      <c r="D109" s="19">
        <v>1100</v>
      </c>
      <c r="E109" s="19">
        <v>1100</v>
      </c>
      <c r="F109" s="19">
        <f t="shared" si="1"/>
        <v>0</v>
      </c>
    </row>
    <row r="110" spans="2:6" ht="15">
      <c r="B110" s="123" t="s">
        <v>154</v>
      </c>
      <c r="C110" s="73"/>
      <c r="D110" s="19">
        <v>1100</v>
      </c>
      <c r="E110" s="19">
        <v>1100</v>
      </c>
      <c r="F110" s="19">
        <f t="shared" si="1"/>
        <v>0</v>
      </c>
    </row>
    <row r="111" spans="2:6" ht="15">
      <c r="B111" s="128" t="s">
        <v>62</v>
      </c>
      <c r="C111" s="73" t="s">
        <v>63</v>
      </c>
      <c r="D111" s="19"/>
      <c r="E111" s="19"/>
      <c r="F111" s="19"/>
    </row>
    <row r="112" spans="2:6" ht="15">
      <c r="B112" s="123" t="s">
        <v>153</v>
      </c>
      <c r="C112" s="73"/>
      <c r="D112" s="19">
        <v>500</v>
      </c>
      <c r="E112" s="19">
        <v>500</v>
      </c>
      <c r="F112" s="19">
        <f t="shared" si="1"/>
        <v>0</v>
      </c>
    </row>
    <row r="113" spans="2:6" ht="15">
      <c r="B113" s="123" t="s">
        <v>154</v>
      </c>
      <c r="C113" s="73"/>
      <c r="D113" s="19">
        <v>500</v>
      </c>
      <c r="E113" s="19">
        <v>500</v>
      </c>
      <c r="F113" s="19">
        <f t="shared" si="1"/>
        <v>0</v>
      </c>
    </row>
    <row r="114" spans="2:6" ht="15.75">
      <c r="B114" s="129" t="s">
        <v>64</v>
      </c>
      <c r="C114" s="37" t="s">
        <v>65</v>
      </c>
      <c r="D114" s="19"/>
      <c r="E114" s="19"/>
      <c r="F114" s="19"/>
    </row>
    <row r="115" spans="2:6" ht="15.75">
      <c r="B115" s="122" t="s">
        <v>153</v>
      </c>
      <c r="C115" s="74"/>
      <c r="D115" s="21">
        <f>D118+D121</f>
        <v>375</v>
      </c>
      <c r="E115" s="21">
        <f>E118+E121</f>
        <v>375</v>
      </c>
      <c r="F115" s="19">
        <f t="shared" si="1"/>
        <v>0</v>
      </c>
    </row>
    <row r="116" spans="2:6" ht="15.75">
      <c r="B116" s="122" t="s">
        <v>154</v>
      </c>
      <c r="C116" s="74"/>
      <c r="D116" s="21">
        <f>D119+D122</f>
        <v>375</v>
      </c>
      <c r="E116" s="21">
        <f>E119+E122</f>
        <v>375</v>
      </c>
      <c r="F116" s="21">
        <f t="shared" si="1"/>
        <v>0</v>
      </c>
    </row>
    <row r="117" spans="2:6" ht="15" customHeight="1" hidden="1">
      <c r="B117" s="128" t="s">
        <v>66</v>
      </c>
      <c r="C117" s="73" t="s">
        <v>67</v>
      </c>
      <c r="D117" s="19"/>
      <c r="E117" s="19"/>
      <c r="F117" s="21">
        <f t="shared" si="1"/>
        <v>0</v>
      </c>
    </row>
    <row r="118" spans="2:6" ht="15" customHeight="1" hidden="1">
      <c r="B118" s="123" t="s">
        <v>153</v>
      </c>
      <c r="C118" s="73"/>
      <c r="D118" s="19"/>
      <c r="E118" s="19"/>
      <c r="F118" s="19">
        <f t="shared" si="1"/>
        <v>0</v>
      </c>
    </row>
    <row r="119" spans="2:6" ht="15" customHeight="1" hidden="1">
      <c r="B119" s="123" t="s">
        <v>154</v>
      </c>
      <c r="C119" s="73"/>
      <c r="D119" s="19"/>
      <c r="E119" s="19"/>
      <c r="F119" s="19">
        <f t="shared" si="1"/>
        <v>0</v>
      </c>
    </row>
    <row r="120" spans="2:6" ht="15">
      <c r="B120" s="128" t="s">
        <v>150</v>
      </c>
      <c r="C120" s="73" t="s">
        <v>149</v>
      </c>
      <c r="D120" s="19"/>
      <c r="E120" s="19"/>
      <c r="F120" s="19"/>
    </row>
    <row r="121" spans="2:6" ht="15">
      <c r="B121" s="123" t="s">
        <v>153</v>
      </c>
      <c r="C121" s="73"/>
      <c r="D121" s="19">
        <v>375</v>
      </c>
      <c r="E121" s="19">
        <v>375</v>
      </c>
      <c r="F121" s="19">
        <f t="shared" si="1"/>
        <v>0</v>
      </c>
    </row>
    <row r="122" spans="2:6" ht="15">
      <c r="B122" s="123" t="s">
        <v>154</v>
      </c>
      <c r="C122" s="73"/>
      <c r="D122" s="19">
        <v>375</v>
      </c>
      <c r="E122" s="19">
        <v>375</v>
      </c>
      <c r="F122" s="19">
        <f t="shared" si="1"/>
        <v>0</v>
      </c>
    </row>
    <row r="123" spans="2:6" ht="15">
      <c r="B123" s="123"/>
      <c r="C123" s="75"/>
      <c r="D123" s="19"/>
      <c r="E123" s="19"/>
      <c r="F123" s="19"/>
    </row>
    <row r="124" spans="2:6" ht="15.75">
      <c r="B124" s="130" t="s">
        <v>68</v>
      </c>
      <c r="C124" s="37" t="s">
        <v>69</v>
      </c>
      <c r="D124" s="19"/>
      <c r="E124" s="19"/>
      <c r="F124" s="19"/>
    </row>
    <row r="125" spans="2:6" ht="15.75">
      <c r="B125" s="122" t="s">
        <v>153</v>
      </c>
      <c r="C125" s="74"/>
      <c r="D125" s="21">
        <v>700</v>
      </c>
      <c r="E125" s="21">
        <v>700</v>
      </c>
      <c r="F125" s="19">
        <f t="shared" si="1"/>
        <v>0</v>
      </c>
    </row>
    <row r="126" spans="2:6" ht="15.75">
      <c r="B126" s="122" t="s">
        <v>154</v>
      </c>
      <c r="C126" s="74"/>
      <c r="D126" s="21">
        <v>700</v>
      </c>
      <c r="E126" s="21">
        <v>700</v>
      </c>
      <c r="F126" s="21">
        <f t="shared" si="1"/>
        <v>0</v>
      </c>
    </row>
    <row r="127" spans="2:6" ht="15" customHeight="1" hidden="1">
      <c r="B127" s="131" t="s">
        <v>70</v>
      </c>
      <c r="C127" s="73" t="s">
        <v>71</v>
      </c>
      <c r="D127" s="19"/>
      <c r="E127" s="19"/>
      <c r="F127" s="21">
        <f t="shared" si="1"/>
        <v>0</v>
      </c>
    </row>
    <row r="128" spans="2:6" ht="15" customHeight="1" hidden="1">
      <c r="B128" s="123" t="s">
        <v>153</v>
      </c>
      <c r="C128" s="73"/>
      <c r="D128" s="19"/>
      <c r="E128" s="19"/>
      <c r="F128" s="19">
        <f t="shared" si="1"/>
        <v>0</v>
      </c>
    </row>
    <row r="129" spans="2:6" ht="15" customHeight="1" hidden="1">
      <c r="B129" s="123" t="s">
        <v>154</v>
      </c>
      <c r="C129" s="73"/>
      <c r="D129" s="19"/>
      <c r="E129" s="19"/>
      <c r="F129" s="19">
        <f t="shared" si="1"/>
        <v>0</v>
      </c>
    </row>
    <row r="130" spans="2:6" ht="15" customHeight="1" hidden="1">
      <c r="B130" s="132" t="s">
        <v>72</v>
      </c>
      <c r="C130" s="73" t="s">
        <v>73</v>
      </c>
      <c r="D130" s="19"/>
      <c r="E130" s="19"/>
      <c r="F130" s="19">
        <f t="shared" si="1"/>
        <v>0</v>
      </c>
    </row>
    <row r="131" spans="2:6" ht="15" customHeight="1" hidden="1">
      <c r="B131" s="123" t="s">
        <v>153</v>
      </c>
      <c r="C131" s="73"/>
      <c r="D131" s="19"/>
      <c r="E131" s="19"/>
      <c r="F131" s="19">
        <f t="shared" si="1"/>
        <v>0</v>
      </c>
    </row>
    <row r="132" spans="2:6" ht="15" customHeight="1" hidden="1">
      <c r="B132" s="123" t="s">
        <v>154</v>
      </c>
      <c r="C132" s="73"/>
      <c r="D132" s="19"/>
      <c r="E132" s="19"/>
      <c r="F132" s="19">
        <f t="shared" si="1"/>
        <v>0</v>
      </c>
    </row>
    <row r="133" spans="2:6" ht="15.75" customHeight="1" hidden="1">
      <c r="B133" s="133" t="s">
        <v>161</v>
      </c>
      <c r="C133" s="73" t="s">
        <v>74</v>
      </c>
      <c r="D133" s="19"/>
      <c r="E133" s="19"/>
      <c r="F133" s="19">
        <f t="shared" si="1"/>
        <v>0</v>
      </c>
    </row>
    <row r="134" spans="2:6" ht="15" customHeight="1" hidden="1">
      <c r="B134" s="123" t="s">
        <v>153</v>
      </c>
      <c r="C134" s="73"/>
      <c r="D134" s="19"/>
      <c r="E134" s="19"/>
      <c r="F134" s="19">
        <f t="shared" si="1"/>
        <v>0</v>
      </c>
    </row>
    <row r="135" spans="2:6" ht="15" customHeight="1" hidden="1">
      <c r="B135" s="123" t="s">
        <v>154</v>
      </c>
      <c r="C135" s="73"/>
      <c r="D135" s="19"/>
      <c r="E135" s="19"/>
      <c r="F135" s="19">
        <f t="shared" si="1"/>
        <v>0</v>
      </c>
    </row>
    <row r="136" spans="2:6" ht="15" customHeight="1" hidden="1">
      <c r="B136" s="134" t="s">
        <v>75</v>
      </c>
      <c r="C136" s="73" t="s">
        <v>76</v>
      </c>
      <c r="D136" s="19"/>
      <c r="E136" s="19"/>
      <c r="F136" s="19">
        <f t="shared" si="1"/>
        <v>0</v>
      </c>
    </row>
    <row r="137" spans="2:6" ht="15" customHeight="1" hidden="1">
      <c r="B137" s="123" t="s">
        <v>153</v>
      </c>
      <c r="C137" s="73"/>
      <c r="D137" s="19"/>
      <c r="E137" s="19"/>
      <c r="F137" s="19">
        <f t="shared" si="1"/>
        <v>0</v>
      </c>
    </row>
    <row r="138" spans="2:6" ht="15" customHeight="1" hidden="1">
      <c r="B138" s="123" t="s">
        <v>154</v>
      </c>
      <c r="C138" s="73"/>
      <c r="D138" s="19"/>
      <c r="E138" s="19"/>
      <c r="F138" s="19">
        <f t="shared" si="1"/>
        <v>0</v>
      </c>
    </row>
    <row r="139" spans="2:6" ht="15.75" customHeight="1" hidden="1">
      <c r="B139" s="134" t="s">
        <v>77</v>
      </c>
      <c r="C139" s="73" t="s">
        <v>78</v>
      </c>
      <c r="D139" s="19"/>
      <c r="E139" s="19"/>
      <c r="F139" s="19">
        <f t="shared" si="1"/>
        <v>0</v>
      </c>
    </row>
    <row r="140" spans="2:6" ht="15" customHeight="1" hidden="1">
      <c r="B140" s="123" t="s">
        <v>153</v>
      </c>
      <c r="C140" s="73"/>
      <c r="D140" s="19"/>
      <c r="E140" s="19"/>
      <c r="F140" s="19">
        <f t="shared" si="1"/>
        <v>0</v>
      </c>
    </row>
    <row r="141" spans="2:6" ht="15" customHeight="1" hidden="1">
      <c r="B141" s="123" t="s">
        <v>154</v>
      </c>
      <c r="C141" s="73"/>
      <c r="D141" s="19"/>
      <c r="E141" s="19"/>
      <c r="F141" s="19">
        <f t="shared" si="1"/>
        <v>0</v>
      </c>
    </row>
    <row r="142" spans="2:6" ht="15">
      <c r="B142" s="134" t="s">
        <v>159</v>
      </c>
      <c r="C142" s="73" t="s">
        <v>158</v>
      </c>
      <c r="D142" s="19"/>
      <c r="E142" s="19"/>
      <c r="F142" s="19"/>
    </row>
    <row r="143" spans="2:6" ht="15">
      <c r="B143" s="123" t="s">
        <v>153</v>
      </c>
      <c r="C143" s="73"/>
      <c r="D143" s="57">
        <v>700</v>
      </c>
      <c r="E143" s="57">
        <v>700</v>
      </c>
      <c r="F143" s="19">
        <f t="shared" si="1"/>
        <v>0</v>
      </c>
    </row>
    <row r="144" spans="2:6" ht="15">
      <c r="B144" s="123" t="s">
        <v>154</v>
      </c>
      <c r="C144" s="73"/>
      <c r="D144" s="57">
        <v>700</v>
      </c>
      <c r="E144" s="57">
        <v>700</v>
      </c>
      <c r="F144" s="57">
        <f t="shared" si="1"/>
        <v>0</v>
      </c>
    </row>
    <row r="145" spans="2:6" ht="15" customHeight="1">
      <c r="B145" s="123"/>
      <c r="C145" s="73"/>
      <c r="D145" s="19"/>
      <c r="E145" s="19"/>
      <c r="F145" s="57"/>
    </row>
    <row r="146" spans="2:6" ht="15.75">
      <c r="B146" s="135" t="s">
        <v>79</v>
      </c>
      <c r="C146" s="47">
        <v>20</v>
      </c>
      <c r="D146" s="19"/>
      <c r="E146" s="19"/>
      <c r="F146" s="19"/>
    </row>
    <row r="147" spans="2:6" ht="15.75">
      <c r="B147" s="136" t="s">
        <v>153</v>
      </c>
      <c r="C147" s="47"/>
      <c r="D147" s="168">
        <f>D150+D177+D180+D190+D193+D202+D205+D208+D211+D215+D219+D222</f>
        <v>26485</v>
      </c>
      <c r="E147" s="168">
        <f>E150+E177+E180+E190+E193+E202+E205+E208+E211+E215+E219+E222</f>
        <v>26485</v>
      </c>
      <c r="F147" s="19">
        <f t="shared" si="1"/>
        <v>0</v>
      </c>
    </row>
    <row r="148" spans="2:6" ht="15.75">
      <c r="B148" s="136" t="s">
        <v>154</v>
      </c>
      <c r="C148" s="47"/>
      <c r="D148" s="168">
        <f>D151+D178+D181+D191+D194+D203+D206+D209+D212+D216+D220+D223</f>
        <v>26485</v>
      </c>
      <c r="E148" s="168">
        <f>E151+E178+E181+E191+E194+E203+E206+E209+E212+E216+E220+E223</f>
        <v>26485</v>
      </c>
      <c r="F148" s="168">
        <f aca="true" t="shared" si="2" ref="F148:F211">E148-D148</f>
        <v>0</v>
      </c>
    </row>
    <row r="149" spans="2:6" ht="15.75">
      <c r="B149" s="135" t="s">
        <v>80</v>
      </c>
      <c r="C149" s="76" t="s">
        <v>81</v>
      </c>
      <c r="D149" s="92"/>
      <c r="E149" s="92"/>
      <c r="F149" s="168"/>
    </row>
    <row r="150" spans="2:6" ht="15.75">
      <c r="B150" s="136" t="s">
        <v>153</v>
      </c>
      <c r="C150" s="76"/>
      <c r="D150" s="169">
        <f>D153+D156+D159+D162+D168+D171+D174+D165</f>
        <v>8573</v>
      </c>
      <c r="E150" s="169">
        <f>E153+E156+E159+E162+E168+E171+E174+E165</f>
        <v>8573</v>
      </c>
      <c r="F150" s="92">
        <f t="shared" si="2"/>
        <v>0</v>
      </c>
    </row>
    <row r="151" spans="2:6" ht="15.75">
      <c r="B151" s="136" t="s">
        <v>154</v>
      </c>
      <c r="C151" s="76"/>
      <c r="D151" s="169">
        <f>D154+D157+D160+D163+D169+D172+D175+D166</f>
        <v>8573</v>
      </c>
      <c r="E151" s="169">
        <f>E154+E157+E160+E163+E169+E172+E175+E166</f>
        <v>8573</v>
      </c>
      <c r="F151" s="169">
        <f t="shared" si="2"/>
        <v>0</v>
      </c>
    </row>
    <row r="152" spans="2:6" ht="15.75">
      <c r="B152" s="137" t="s">
        <v>82</v>
      </c>
      <c r="C152" s="77" t="s">
        <v>83</v>
      </c>
      <c r="D152" s="92"/>
      <c r="E152" s="92"/>
      <c r="F152" s="169"/>
    </row>
    <row r="153" spans="2:6" ht="15">
      <c r="B153" s="138" t="s">
        <v>153</v>
      </c>
      <c r="C153" s="78"/>
      <c r="D153" s="92">
        <v>320</v>
      </c>
      <c r="E153" s="92">
        <v>320</v>
      </c>
      <c r="F153" s="92">
        <f t="shared" si="2"/>
        <v>0</v>
      </c>
    </row>
    <row r="154" spans="2:6" ht="15">
      <c r="B154" s="138" t="s">
        <v>154</v>
      </c>
      <c r="C154" s="78"/>
      <c r="D154" s="92">
        <v>320</v>
      </c>
      <c r="E154" s="92">
        <v>320</v>
      </c>
      <c r="F154" s="92">
        <f t="shared" si="2"/>
        <v>0</v>
      </c>
    </row>
    <row r="155" spans="2:6" ht="15">
      <c r="B155" s="137" t="s">
        <v>84</v>
      </c>
      <c r="C155" s="78" t="s">
        <v>85</v>
      </c>
      <c r="D155" s="92"/>
      <c r="E155" s="92"/>
      <c r="F155" s="92"/>
    </row>
    <row r="156" spans="2:6" ht="15">
      <c r="B156" s="138" t="s">
        <v>153</v>
      </c>
      <c r="C156" s="78"/>
      <c r="D156" s="92">
        <v>400</v>
      </c>
      <c r="E156" s="92">
        <v>400</v>
      </c>
      <c r="F156" s="92">
        <f t="shared" si="2"/>
        <v>0</v>
      </c>
    </row>
    <row r="157" spans="2:6" ht="15">
      <c r="B157" s="138" t="s">
        <v>154</v>
      </c>
      <c r="C157" s="78"/>
      <c r="D157" s="92">
        <v>400</v>
      </c>
      <c r="E157" s="92">
        <v>400</v>
      </c>
      <c r="F157" s="92">
        <f t="shared" si="2"/>
        <v>0</v>
      </c>
    </row>
    <row r="158" spans="2:6" ht="15">
      <c r="B158" s="137" t="s">
        <v>86</v>
      </c>
      <c r="C158" s="78" t="s">
        <v>87</v>
      </c>
      <c r="D158" s="92"/>
      <c r="E158" s="92"/>
      <c r="F158" s="92"/>
    </row>
    <row r="159" spans="2:6" ht="15">
      <c r="B159" s="138" t="s">
        <v>153</v>
      </c>
      <c r="C159" s="78"/>
      <c r="D159" s="92">
        <v>100</v>
      </c>
      <c r="E159" s="92">
        <v>100</v>
      </c>
      <c r="F159" s="92">
        <f t="shared" si="2"/>
        <v>0</v>
      </c>
    </row>
    <row r="160" spans="2:6" ht="15">
      <c r="B160" s="138" t="s">
        <v>154</v>
      </c>
      <c r="C160" s="78"/>
      <c r="D160" s="92">
        <v>100</v>
      </c>
      <c r="E160" s="92">
        <v>100</v>
      </c>
      <c r="F160" s="92">
        <f t="shared" si="2"/>
        <v>0</v>
      </c>
    </row>
    <row r="161" spans="2:6" ht="15">
      <c r="B161" s="137" t="s">
        <v>88</v>
      </c>
      <c r="C161" s="78" t="s">
        <v>89</v>
      </c>
      <c r="D161" s="92"/>
      <c r="E161" s="92"/>
      <c r="F161" s="92"/>
    </row>
    <row r="162" spans="2:6" ht="15">
      <c r="B162" s="138" t="s">
        <v>153</v>
      </c>
      <c r="C162" s="78"/>
      <c r="D162" s="92">
        <v>340</v>
      </c>
      <c r="E162" s="92">
        <v>340</v>
      </c>
      <c r="F162" s="92">
        <f t="shared" si="2"/>
        <v>0</v>
      </c>
    </row>
    <row r="163" spans="2:6" ht="15">
      <c r="B163" s="138" t="s">
        <v>154</v>
      </c>
      <c r="C163" s="78"/>
      <c r="D163" s="92">
        <v>340</v>
      </c>
      <c r="E163" s="92">
        <v>340</v>
      </c>
      <c r="F163" s="92">
        <f t="shared" si="2"/>
        <v>0</v>
      </c>
    </row>
    <row r="164" spans="2:6" ht="15">
      <c r="B164" s="137" t="s">
        <v>216</v>
      </c>
      <c r="C164" s="78" t="s">
        <v>217</v>
      </c>
      <c r="D164" s="92"/>
      <c r="E164" s="92"/>
      <c r="F164" s="92"/>
    </row>
    <row r="165" spans="2:6" ht="15">
      <c r="B165" s="138" t="s">
        <v>153</v>
      </c>
      <c r="C165" s="78"/>
      <c r="D165" s="92">
        <v>30</v>
      </c>
      <c r="E165" s="92">
        <v>30</v>
      </c>
      <c r="F165" s="92">
        <f t="shared" si="2"/>
        <v>0</v>
      </c>
    </row>
    <row r="166" spans="2:6" ht="15">
      <c r="B166" s="138" t="s">
        <v>154</v>
      </c>
      <c r="C166" s="78"/>
      <c r="D166" s="92">
        <v>30</v>
      </c>
      <c r="E166" s="92">
        <v>30</v>
      </c>
      <c r="F166" s="92">
        <f t="shared" si="2"/>
        <v>0</v>
      </c>
    </row>
    <row r="167" spans="2:6" ht="15">
      <c r="B167" s="137" t="s">
        <v>90</v>
      </c>
      <c r="C167" s="78" t="s">
        <v>91</v>
      </c>
      <c r="D167" s="92"/>
      <c r="E167" s="92"/>
      <c r="F167" s="92"/>
    </row>
    <row r="168" spans="2:6" ht="15">
      <c r="B168" s="138" t="s">
        <v>153</v>
      </c>
      <c r="C168" s="78"/>
      <c r="D168" s="92">
        <v>825</v>
      </c>
      <c r="E168" s="92">
        <v>825</v>
      </c>
      <c r="F168" s="92">
        <f t="shared" si="2"/>
        <v>0</v>
      </c>
    </row>
    <row r="169" spans="2:6" ht="15">
      <c r="B169" s="138" t="s">
        <v>154</v>
      </c>
      <c r="C169" s="78"/>
      <c r="D169" s="92">
        <v>825</v>
      </c>
      <c r="E169" s="92">
        <v>825</v>
      </c>
      <c r="F169" s="92">
        <f t="shared" si="2"/>
        <v>0</v>
      </c>
    </row>
    <row r="170" spans="2:6" ht="15">
      <c r="B170" s="137" t="s">
        <v>92</v>
      </c>
      <c r="C170" s="78" t="s">
        <v>93</v>
      </c>
      <c r="D170" s="92"/>
      <c r="E170" s="92"/>
      <c r="F170" s="92"/>
    </row>
    <row r="171" spans="2:6" ht="15">
      <c r="B171" s="138" t="s">
        <v>153</v>
      </c>
      <c r="C171" s="78"/>
      <c r="D171" s="92">
        <f>50+154</f>
        <v>204</v>
      </c>
      <c r="E171" s="92">
        <f>50+154</f>
        <v>204</v>
      </c>
      <c r="F171" s="92">
        <f t="shared" si="2"/>
        <v>0</v>
      </c>
    </row>
    <row r="172" spans="2:6" ht="15">
      <c r="B172" s="138" t="s">
        <v>154</v>
      </c>
      <c r="C172" s="78"/>
      <c r="D172" s="92">
        <f>50+154</f>
        <v>204</v>
      </c>
      <c r="E172" s="92">
        <f>50+154</f>
        <v>204</v>
      </c>
      <c r="F172" s="92">
        <f t="shared" si="2"/>
        <v>0</v>
      </c>
    </row>
    <row r="173" spans="2:6" ht="15">
      <c r="B173" s="137" t="s">
        <v>94</v>
      </c>
      <c r="C173" s="78" t="s">
        <v>95</v>
      </c>
      <c r="D173" s="92"/>
      <c r="E173" s="92"/>
      <c r="F173" s="92"/>
    </row>
    <row r="174" spans="2:6" ht="15">
      <c r="B174" s="138" t="s">
        <v>153</v>
      </c>
      <c r="C174" s="78"/>
      <c r="D174" s="92">
        <f>200+530+5624</f>
        <v>6354</v>
      </c>
      <c r="E174" s="92">
        <f>200+530+5624</f>
        <v>6354</v>
      </c>
      <c r="F174" s="92">
        <f t="shared" si="2"/>
        <v>0</v>
      </c>
    </row>
    <row r="175" spans="2:6" ht="15">
      <c r="B175" s="138" t="s">
        <v>154</v>
      </c>
      <c r="C175" s="78"/>
      <c r="D175" s="92">
        <f>200+530+5624</f>
        <v>6354</v>
      </c>
      <c r="E175" s="92">
        <f>200+530+5624</f>
        <v>6354</v>
      </c>
      <c r="F175" s="92">
        <f t="shared" si="2"/>
        <v>0</v>
      </c>
    </row>
    <row r="176" spans="2:6" ht="20.25" customHeight="1">
      <c r="B176" s="139" t="s">
        <v>96</v>
      </c>
      <c r="C176" s="49" t="s">
        <v>97</v>
      </c>
      <c r="D176" s="92"/>
      <c r="E176" s="92"/>
      <c r="F176" s="92"/>
    </row>
    <row r="177" spans="2:6" ht="15.75">
      <c r="B177" s="138" t="s">
        <v>153</v>
      </c>
      <c r="C177" s="49"/>
      <c r="D177" s="52">
        <f>600+178</f>
        <v>778</v>
      </c>
      <c r="E177" s="52">
        <f>600+178</f>
        <v>778</v>
      </c>
      <c r="F177" s="92">
        <f t="shared" si="2"/>
        <v>0</v>
      </c>
    </row>
    <row r="178" spans="2:6" ht="15.75">
      <c r="B178" s="138" t="s">
        <v>154</v>
      </c>
      <c r="C178" s="49"/>
      <c r="D178" s="52">
        <f>600+178</f>
        <v>778</v>
      </c>
      <c r="E178" s="52">
        <f>600+178</f>
        <v>778</v>
      </c>
      <c r="F178" s="52">
        <f t="shared" si="2"/>
        <v>0</v>
      </c>
    </row>
    <row r="179" spans="2:6" ht="15.75">
      <c r="B179" s="140" t="s">
        <v>201</v>
      </c>
      <c r="C179" s="53" t="s">
        <v>200</v>
      </c>
      <c r="D179" s="92"/>
      <c r="E179" s="92"/>
      <c r="F179" s="52"/>
    </row>
    <row r="180" spans="2:6" ht="15.75">
      <c r="B180" s="138" t="s">
        <v>153</v>
      </c>
      <c r="C180" s="53"/>
      <c r="D180" s="98">
        <f>D183+D186</f>
        <v>249</v>
      </c>
      <c r="E180" s="98">
        <f>E183+E186</f>
        <v>249</v>
      </c>
      <c r="F180" s="92">
        <f t="shared" si="2"/>
        <v>0</v>
      </c>
    </row>
    <row r="181" spans="2:6" ht="15.75">
      <c r="B181" s="138" t="s">
        <v>154</v>
      </c>
      <c r="C181" s="53"/>
      <c r="D181" s="98">
        <f>D184+D187</f>
        <v>249</v>
      </c>
      <c r="E181" s="98">
        <f>E184+E187</f>
        <v>249</v>
      </c>
      <c r="F181" s="98">
        <f t="shared" si="2"/>
        <v>0</v>
      </c>
    </row>
    <row r="182" spans="2:6" ht="15.75">
      <c r="B182" s="141" t="s">
        <v>203</v>
      </c>
      <c r="C182" s="79" t="s">
        <v>202</v>
      </c>
      <c r="D182" s="92"/>
      <c r="E182" s="92"/>
      <c r="F182" s="98"/>
    </row>
    <row r="183" spans="2:6" ht="15.75">
      <c r="B183" s="138" t="s">
        <v>153</v>
      </c>
      <c r="C183" s="49"/>
      <c r="D183" s="92">
        <v>191</v>
      </c>
      <c r="E183" s="92">
        <v>191</v>
      </c>
      <c r="F183" s="92">
        <f t="shared" si="2"/>
        <v>0</v>
      </c>
    </row>
    <row r="184" spans="2:6" ht="15.75">
      <c r="B184" s="138" t="s">
        <v>154</v>
      </c>
      <c r="C184" s="49"/>
      <c r="D184" s="92">
        <v>191</v>
      </c>
      <c r="E184" s="92">
        <v>191</v>
      </c>
      <c r="F184" s="92">
        <f t="shared" si="2"/>
        <v>0</v>
      </c>
    </row>
    <row r="185" spans="2:6" ht="15">
      <c r="B185" s="142" t="s">
        <v>206</v>
      </c>
      <c r="C185" s="79" t="s">
        <v>204</v>
      </c>
      <c r="D185" s="92"/>
      <c r="E185" s="92"/>
      <c r="F185" s="92"/>
    </row>
    <row r="186" spans="2:6" ht="15.75">
      <c r="B186" s="138" t="s">
        <v>153</v>
      </c>
      <c r="C186" s="49"/>
      <c r="D186" s="92">
        <v>58</v>
      </c>
      <c r="E186" s="92">
        <v>58</v>
      </c>
      <c r="F186" s="92">
        <f t="shared" si="2"/>
        <v>0</v>
      </c>
    </row>
    <row r="187" spans="2:6" ht="15.75">
      <c r="B187" s="138" t="s">
        <v>154</v>
      </c>
      <c r="C187" s="49"/>
      <c r="D187" s="92">
        <v>58</v>
      </c>
      <c r="E187" s="92">
        <v>58</v>
      </c>
      <c r="F187" s="92">
        <f t="shared" si="2"/>
        <v>0</v>
      </c>
    </row>
    <row r="188" spans="2:6" ht="15.75">
      <c r="B188" s="139" t="s">
        <v>98</v>
      </c>
      <c r="C188" s="50" t="s">
        <v>99</v>
      </c>
      <c r="D188" s="92"/>
      <c r="E188" s="92"/>
      <c r="F188" s="92"/>
    </row>
    <row r="189" spans="2:6" ht="15">
      <c r="B189" s="143" t="s">
        <v>100</v>
      </c>
      <c r="C189" s="78" t="s">
        <v>101</v>
      </c>
      <c r="D189" s="92"/>
      <c r="E189" s="92"/>
      <c r="F189" s="92"/>
    </row>
    <row r="190" spans="2:6" ht="15.75">
      <c r="B190" s="138" t="s">
        <v>153</v>
      </c>
      <c r="C190" s="78"/>
      <c r="D190" s="17">
        <v>112</v>
      </c>
      <c r="E190" s="17">
        <v>112</v>
      </c>
      <c r="F190" s="92">
        <f t="shared" si="2"/>
        <v>0</v>
      </c>
    </row>
    <row r="191" spans="2:6" ht="15.75">
      <c r="B191" s="138" t="s">
        <v>154</v>
      </c>
      <c r="C191" s="78"/>
      <c r="D191" s="17">
        <v>112</v>
      </c>
      <c r="E191" s="17">
        <v>112</v>
      </c>
      <c r="F191" s="17">
        <f t="shared" si="2"/>
        <v>0</v>
      </c>
    </row>
    <row r="192" spans="2:6" ht="15.75">
      <c r="B192" s="144" t="s">
        <v>102</v>
      </c>
      <c r="C192" s="47" t="s">
        <v>103</v>
      </c>
      <c r="D192" s="92"/>
      <c r="E192" s="92"/>
      <c r="F192" s="17"/>
    </row>
    <row r="193" spans="2:6" ht="15.75">
      <c r="B193" s="138" t="s">
        <v>153</v>
      </c>
      <c r="C193" s="47"/>
      <c r="D193" s="48">
        <f>D196+D199</f>
        <v>460</v>
      </c>
      <c r="E193" s="48">
        <f>E196+E199</f>
        <v>460</v>
      </c>
      <c r="F193" s="92">
        <f t="shared" si="2"/>
        <v>0</v>
      </c>
    </row>
    <row r="194" spans="2:6" ht="15.75">
      <c r="B194" s="138" t="s">
        <v>154</v>
      </c>
      <c r="C194" s="47"/>
      <c r="D194" s="48">
        <f>D197+D200</f>
        <v>460</v>
      </c>
      <c r="E194" s="48">
        <f>E197+E200</f>
        <v>460</v>
      </c>
      <c r="F194" s="48">
        <f t="shared" si="2"/>
        <v>0</v>
      </c>
    </row>
    <row r="195" spans="2:6" ht="15.75">
      <c r="B195" s="143" t="s">
        <v>104</v>
      </c>
      <c r="C195" s="78" t="s">
        <v>105</v>
      </c>
      <c r="D195" s="92"/>
      <c r="E195" s="92"/>
      <c r="F195" s="48"/>
    </row>
    <row r="196" spans="2:6" ht="15">
      <c r="B196" s="138" t="s">
        <v>153</v>
      </c>
      <c r="C196" s="78"/>
      <c r="D196" s="92">
        <v>400</v>
      </c>
      <c r="E196" s="92">
        <v>400</v>
      </c>
      <c r="F196" s="92">
        <f t="shared" si="2"/>
        <v>0</v>
      </c>
    </row>
    <row r="197" spans="2:6" ht="15">
      <c r="B197" s="138" t="s">
        <v>154</v>
      </c>
      <c r="C197" s="78"/>
      <c r="D197" s="92">
        <v>400</v>
      </c>
      <c r="E197" s="92">
        <v>400</v>
      </c>
      <c r="F197" s="92">
        <f t="shared" si="2"/>
        <v>0</v>
      </c>
    </row>
    <row r="198" spans="2:6" ht="15">
      <c r="B198" s="143" t="s">
        <v>106</v>
      </c>
      <c r="C198" s="78" t="s">
        <v>107</v>
      </c>
      <c r="D198" s="92"/>
      <c r="E198" s="92"/>
      <c r="F198" s="92"/>
    </row>
    <row r="199" spans="2:6" ht="15">
      <c r="B199" s="138" t="s">
        <v>153</v>
      </c>
      <c r="C199" s="78"/>
      <c r="D199" s="92">
        <v>60</v>
      </c>
      <c r="E199" s="92">
        <v>60</v>
      </c>
      <c r="F199" s="92">
        <f t="shared" si="2"/>
        <v>0</v>
      </c>
    </row>
    <row r="200" spans="2:6" ht="15">
      <c r="B200" s="138" t="s">
        <v>154</v>
      </c>
      <c r="C200" s="78"/>
      <c r="D200" s="92">
        <v>60</v>
      </c>
      <c r="E200" s="92">
        <v>60</v>
      </c>
      <c r="F200" s="92">
        <f t="shared" si="2"/>
        <v>0</v>
      </c>
    </row>
    <row r="201" spans="2:6" ht="15.75">
      <c r="B201" s="144" t="s">
        <v>108</v>
      </c>
      <c r="C201" s="49" t="s">
        <v>109</v>
      </c>
      <c r="D201" s="92"/>
      <c r="E201" s="92"/>
      <c r="F201" s="92"/>
    </row>
    <row r="202" spans="2:6" ht="15.75">
      <c r="B202" s="138" t="s">
        <v>153</v>
      </c>
      <c r="C202" s="49"/>
      <c r="D202" s="52">
        <v>20</v>
      </c>
      <c r="E202" s="52">
        <v>20</v>
      </c>
      <c r="F202" s="92">
        <f t="shared" si="2"/>
        <v>0</v>
      </c>
    </row>
    <row r="203" spans="2:6" ht="15.75">
      <c r="B203" s="138" t="s">
        <v>154</v>
      </c>
      <c r="C203" s="49"/>
      <c r="D203" s="52">
        <v>20</v>
      </c>
      <c r="E203" s="52">
        <v>20</v>
      </c>
      <c r="F203" s="52">
        <f t="shared" si="2"/>
        <v>0</v>
      </c>
    </row>
    <row r="204" spans="2:6" ht="15.75">
      <c r="B204" s="144" t="s">
        <v>110</v>
      </c>
      <c r="C204" s="49" t="s">
        <v>111</v>
      </c>
      <c r="D204" s="92"/>
      <c r="E204" s="92"/>
      <c r="F204" s="52"/>
    </row>
    <row r="205" spans="2:6" ht="15.75">
      <c r="B205" s="138" t="s">
        <v>153</v>
      </c>
      <c r="C205" s="49"/>
      <c r="D205" s="17">
        <f>9499+157</f>
        <v>9656</v>
      </c>
      <c r="E205" s="17">
        <f>9499+157</f>
        <v>9656</v>
      </c>
      <c r="F205" s="92">
        <f t="shared" si="2"/>
        <v>0</v>
      </c>
    </row>
    <row r="206" spans="2:6" ht="15.75">
      <c r="B206" s="138" t="s">
        <v>154</v>
      </c>
      <c r="C206" s="49"/>
      <c r="D206" s="17">
        <f>9499+157</f>
        <v>9656</v>
      </c>
      <c r="E206" s="17">
        <f>9499+157</f>
        <v>9656</v>
      </c>
      <c r="F206" s="17">
        <f t="shared" si="2"/>
        <v>0</v>
      </c>
    </row>
    <row r="207" spans="2:6" ht="15.75">
      <c r="B207" s="144" t="s">
        <v>112</v>
      </c>
      <c r="C207" s="49" t="s">
        <v>113</v>
      </c>
      <c r="D207" s="92"/>
      <c r="E207" s="92"/>
      <c r="F207" s="17"/>
    </row>
    <row r="208" spans="2:6" ht="15.75">
      <c r="B208" s="138" t="s">
        <v>153</v>
      </c>
      <c r="C208" s="49"/>
      <c r="D208" s="17">
        <v>500</v>
      </c>
      <c r="E208" s="17">
        <v>500</v>
      </c>
      <c r="F208" s="92">
        <f t="shared" si="2"/>
        <v>0</v>
      </c>
    </row>
    <row r="209" spans="2:6" ht="15.75">
      <c r="B209" s="138" t="s">
        <v>154</v>
      </c>
      <c r="C209" s="49"/>
      <c r="D209" s="17">
        <v>500</v>
      </c>
      <c r="E209" s="17">
        <v>500</v>
      </c>
      <c r="F209" s="17">
        <f t="shared" si="2"/>
        <v>0</v>
      </c>
    </row>
    <row r="210" spans="2:6" ht="15.75">
      <c r="B210" s="144" t="s">
        <v>114</v>
      </c>
      <c r="C210" s="49" t="s">
        <v>115</v>
      </c>
      <c r="D210" s="92"/>
      <c r="E210" s="92"/>
      <c r="F210" s="17"/>
    </row>
    <row r="211" spans="2:6" ht="15.75">
      <c r="B211" s="138" t="s">
        <v>153</v>
      </c>
      <c r="C211" s="49"/>
      <c r="D211" s="17">
        <v>72</v>
      </c>
      <c r="E211" s="17">
        <v>72</v>
      </c>
      <c r="F211" s="92">
        <f t="shared" si="2"/>
        <v>0</v>
      </c>
    </row>
    <row r="212" spans="2:6" ht="15.75">
      <c r="B212" s="138" t="s">
        <v>154</v>
      </c>
      <c r="C212" s="49"/>
      <c r="D212" s="17">
        <v>72</v>
      </c>
      <c r="E212" s="17">
        <v>72</v>
      </c>
      <c r="F212" s="17">
        <f aca="true" t="shared" si="3" ref="F212:F275">E212-D212</f>
        <v>0</v>
      </c>
    </row>
    <row r="213" spans="2:6" ht="15.75">
      <c r="B213" s="138"/>
      <c r="C213" s="49"/>
      <c r="D213" s="92"/>
      <c r="E213" s="92"/>
      <c r="F213" s="17"/>
    </row>
    <row r="214" spans="2:6" ht="15.75">
      <c r="B214" s="145" t="s">
        <v>207</v>
      </c>
      <c r="C214" s="53" t="s">
        <v>205</v>
      </c>
      <c r="D214" s="92"/>
      <c r="E214" s="92"/>
      <c r="F214" s="92"/>
    </row>
    <row r="215" spans="2:6" ht="15.75">
      <c r="B215" s="138" t="s">
        <v>153</v>
      </c>
      <c r="C215" s="49"/>
      <c r="D215" s="52">
        <v>0</v>
      </c>
      <c r="E215" s="52">
        <v>0</v>
      </c>
      <c r="F215" s="92">
        <f t="shared" si="3"/>
        <v>0</v>
      </c>
    </row>
    <row r="216" spans="2:6" ht="15.75">
      <c r="B216" s="138" t="s">
        <v>154</v>
      </c>
      <c r="C216" s="49"/>
      <c r="D216" s="52">
        <v>0</v>
      </c>
      <c r="E216" s="52">
        <v>0</v>
      </c>
      <c r="F216" s="52">
        <f t="shared" si="3"/>
        <v>0</v>
      </c>
    </row>
    <row r="217" spans="2:6" ht="15.75">
      <c r="B217" s="138"/>
      <c r="C217" s="49"/>
      <c r="D217" s="92"/>
      <c r="E217" s="92"/>
      <c r="F217" s="52"/>
    </row>
    <row r="218" spans="2:6" ht="30" customHeight="1">
      <c r="B218" s="146" t="s">
        <v>116</v>
      </c>
      <c r="C218" s="49" t="s">
        <v>117</v>
      </c>
      <c r="D218" s="92"/>
      <c r="E218" s="92"/>
      <c r="F218" s="92"/>
    </row>
    <row r="219" spans="2:6" ht="15.75">
      <c r="B219" s="138" t="s">
        <v>153</v>
      </c>
      <c r="C219" s="49"/>
      <c r="D219" s="52">
        <v>100</v>
      </c>
      <c r="E219" s="52">
        <v>100</v>
      </c>
      <c r="F219" s="92">
        <f t="shared" si="3"/>
        <v>0</v>
      </c>
    </row>
    <row r="220" spans="2:6" ht="15.75">
      <c r="B220" s="138" t="s">
        <v>154</v>
      </c>
      <c r="C220" s="49"/>
      <c r="D220" s="52">
        <v>100</v>
      </c>
      <c r="E220" s="52">
        <v>100</v>
      </c>
      <c r="F220" s="52">
        <f t="shared" si="3"/>
        <v>0</v>
      </c>
    </row>
    <row r="221" spans="2:6" ht="15.75">
      <c r="B221" s="144" t="s">
        <v>118</v>
      </c>
      <c r="C221" s="54" t="s">
        <v>119</v>
      </c>
      <c r="D221" s="92"/>
      <c r="E221" s="92"/>
      <c r="F221" s="52"/>
    </row>
    <row r="222" spans="2:6" ht="15.75">
      <c r="B222" s="136" t="s">
        <v>153</v>
      </c>
      <c r="C222" s="54"/>
      <c r="D222" s="55">
        <f>D225+D228++D231+D234+D237+D240</f>
        <v>5965</v>
      </c>
      <c r="E222" s="55">
        <f>E225+E228++E231+E234+E237+E240</f>
        <v>5965</v>
      </c>
      <c r="F222" s="92">
        <f t="shared" si="3"/>
        <v>0</v>
      </c>
    </row>
    <row r="223" spans="2:6" ht="15.75">
      <c r="B223" s="136" t="s">
        <v>154</v>
      </c>
      <c r="C223" s="54"/>
      <c r="D223" s="55">
        <f>D226+D229++D232+D235+D238+D241</f>
        <v>5965</v>
      </c>
      <c r="E223" s="55">
        <f>E226+E229++E232+E235+E238+E241</f>
        <v>5965</v>
      </c>
      <c r="F223" s="55">
        <f t="shared" si="3"/>
        <v>0</v>
      </c>
    </row>
    <row r="224" spans="2:6" ht="15.75">
      <c r="B224" s="143" t="s">
        <v>176</v>
      </c>
      <c r="C224" s="78" t="s">
        <v>177</v>
      </c>
      <c r="D224" s="92"/>
      <c r="E224" s="92"/>
      <c r="F224" s="55"/>
    </row>
    <row r="225" spans="2:6" ht="15">
      <c r="B225" s="138" t="s">
        <v>153</v>
      </c>
      <c r="C225" s="78"/>
      <c r="D225" s="92">
        <v>0</v>
      </c>
      <c r="E225" s="92">
        <v>0</v>
      </c>
      <c r="F225" s="92">
        <f t="shared" si="3"/>
        <v>0</v>
      </c>
    </row>
    <row r="226" spans="2:6" ht="15">
      <c r="B226" s="138" t="s">
        <v>154</v>
      </c>
      <c r="C226" s="78"/>
      <c r="D226" s="92">
        <v>0</v>
      </c>
      <c r="E226" s="92">
        <v>0</v>
      </c>
      <c r="F226" s="92">
        <f t="shared" si="3"/>
        <v>0</v>
      </c>
    </row>
    <row r="227" spans="2:6" ht="15">
      <c r="B227" s="143" t="s">
        <v>120</v>
      </c>
      <c r="C227" s="78" t="s">
        <v>121</v>
      </c>
      <c r="D227" s="92"/>
      <c r="E227" s="92"/>
      <c r="F227" s="92"/>
    </row>
    <row r="228" spans="2:6" ht="15">
      <c r="B228" s="138" t="s">
        <v>153</v>
      </c>
      <c r="C228" s="78"/>
      <c r="D228" s="92">
        <v>60</v>
      </c>
      <c r="E228" s="92">
        <v>60</v>
      </c>
      <c r="F228" s="92">
        <f t="shared" si="3"/>
        <v>0</v>
      </c>
    </row>
    <row r="229" spans="2:6" ht="15">
      <c r="B229" s="138" t="s">
        <v>154</v>
      </c>
      <c r="C229" s="78"/>
      <c r="D229" s="92">
        <v>60</v>
      </c>
      <c r="E229" s="92">
        <v>60</v>
      </c>
      <c r="F229" s="92">
        <f t="shared" si="3"/>
        <v>0</v>
      </c>
    </row>
    <row r="230" spans="2:6" ht="15">
      <c r="B230" s="143" t="s">
        <v>122</v>
      </c>
      <c r="C230" s="78" t="s">
        <v>123</v>
      </c>
      <c r="D230" s="92"/>
      <c r="E230" s="92"/>
      <c r="F230" s="92"/>
    </row>
    <row r="231" spans="2:6" ht="15">
      <c r="B231" s="138" t="s">
        <v>153</v>
      </c>
      <c r="C231" s="78"/>
      <c r="D231" s="92">
        <v>83</v>
      </c>
      <c r="E231" s="92">
        <v>83</v>
      </c>
      <c r="F231" s="92">
        <f t="shared" si="3"/>
        <v>0</v>
      </c>
    </row>
    <row r="232" spans="2:6" ht="15">
      <c r="B232" s="138" t="s">
        <v>154</v>
      </c>
      <c r="C232" s="78"/>
      <c r="D232" s="92">
        <v>83</v>
      </c>
      <c r="E232" s="92">
        <v>83</v>
      </c>
      <c r="F232" s="92">
        <f t="shared" si="3"/>
        <v>0</v>
      </c>
    </row>
    <row r="233" spans="2:6" ht="15">
      <c r="B233" s="143" t="s">
        <v>124</v>
      </c>
      <c r="C233" s="78" t="s">
        <v>125</v>
      </c>
      <c r="D233" s="92"/>
      <c r="E233" s="92"/>
      <c r="F233" s="92"/>
    </row>
    <row r="234" spans="2:6" ht="15">
      <c r="B234" s="138" t="s">
        <v>153</v>
      </c>
      <c r="C234" s="78"/>
      <c r="D234" s="92">
        <v>810</v>
      </c>
      <c r="E234" s="92">
        <v>810</v>
      </c>
      <c r="F234" s="92">
        <f t="shared" si="3"/>
        <v>0</v>
      </c>
    </row>
    <row r="235" spans="2:6" ht="15">
      <c r="B235" s="138" t="s">
        <v>154</v>
      </c>
      <c r="C235" s="78"/>
      <c r="D235" s="92">
        <v>810</v>
      </c>
      <c r="E235" s="92">
        <v>810</v>
      </c>
      <c r="F235" s="92">
        <f t="shared" si="3"/>
        <v>0</v>
      </c>
    </row>
    <row r="236" spans="2:6" ht="17.25" customHeight="1">
      <c r="B236" s="143" t="s">
        <v>126</v>
      </c>
      <c r="C236" s="78" t="s">
        <v>127</v>
      </c>
      <c r="D236" s="92"/>
      <c r="E236" s="92"/>
      <c r="F236" s="92"/>
    </row>
    <row r="237" spans="2:6" ht="17.25" customHeight="1">
      <c r="B237" s="138" t="s">
        <v>153</v>
      </c>
      <c r="C237" s="78"/>
      <c r="D237" s="51">
        <v>0</v>
      </c>
      <c r="E237" s="51">
        <v>0</v>
      </c>
      <c r="F237" s="92">
        <f t="shared" si="3"/>
        <v>0</v>
      </c>
    </row>
    <row r="238" spans="2:6" ht="17.25" customHeight="1">
      <c r="B238" s="138" t="s">
        <v>154</v>
      </c>
      <c r="C238" s="78"/>
      <c r="D238" s="51">
        <v>0</v>
      </c>
      <c r="E238" s="51">
        <v>0</v>
      </c>
      <c r="F238" s="51">
        <f t="shared" si="3"/>
        <v>0</v>
      </c>
    </row>
    <row r="239" spans="2:6" ht="15">
      <c r="B239" s="143" t="s">
        <v>128</v>
      </c>
      <c r="C239" s="78" t="s">
        <v>129</v>
      </c>
      <c r="D239" s="92"/>
      <c r="E239" s="92"/>
      <c r="F239" s="51"/>
    </row>
    <row r="240" spans="2:6" ht="15">
      <c r="B240" s="138" t="s">
        <v>153</v>
      </c>
      <c r="C240" s="78"/>
      <c r="D240" s="92">
        <v>5012</v>
      </c>
      <c r="E240" s="92">
        <v>5012</v>
      </c>
      <c r="F240" s="92">
        <f t="shared" si="3"/>
        <v>0</v>
      </c>
    </row>
    <row r="241" spans="2:6" ht="15">
      <c r="B241" s="138" t="s">
        <v>154</v>
      </c>
      <c r="C241" s="78"/>
      <c r="D241" s="92">
        <v>5012</v>
      </c>
      <c r="E241" s="92">
        <v>5012</v>
      </c>
      <c r="F241" s="92">
        <f t="shared" si="3"/>
        <v>0</v>
      </c>
    </row>
    <row r="242" spans="2:6" ht="31.5">
      <c r="B242" s="147" t="s">
        <v>130</v>
      </c>
      <c r="C242" s="35" t="s">
        <v>47</v>
      </c>
      <c r="D242" s="92"/>
      <c r="E242" s="92"/>
      <c r="F242" s="92"/>
    </row>
    <row r="243" spans="2:6" ht="15.75">
      <c r="B243" s="122" t="s">
        <v>153</v>
      </c>
      <c r="C243" s="35"/>
      <c r="D243" s="22">
        <f>D246</f>
        <v>0</v>
      </c>
      <c r="E243" s="22">
        <f>E246</f>
        <v>0</v>
      </c>
      <c r="F243" s="92">
        <f t="shared" si="3"/>
        <v>0</v>
      </c>
    </row>
    <row r="244" spans="2:6" ht="15.75">
      <c r="B244" s="122" t="s">
        <v>154</v>
      </c>
      <c r="C244" s="35"/>
      <c r="D244" s="22">
        <f>D247</f>
        <v>0</v>
      </c>
      <c r="E244" s="22">
        <f>E247</f>
        <v>0</v>
      </c>
      <c r="F244" s="22">
        <f t="shared" si="3"/>
        <v>0</v>
      </c>
    </row>
    <row r="245" spans="2:6" ht="15.75">
      <c r="B245" s="148" t="s">
        <v>178</v>
      </c>
      <c r="C245" s="80" t="s">
        <v>131</v>
      </c>
      <c r="D245" s="92"/>
      <c r="E245" s="92"/>
      <c r="F245" s="22"/>
    </row>
    <row r="246" spans="2:6" ht="15.75">
      <c r="B246" s="138" t="s">
        <v>153</v>
      </c>
      <c r="C246" s="35"/>
      <c r="D246" s="68">
        <f>D249</f>
        <v>0</v>
      </c>
      <c r="E246" s="68">
        <f>E249</f>
        <v>0</v>
      </c>
      <c r="F246" s="92">
        <f t="shared" si="3"/>
        <v>0</v>
      </c>
    </row>
    <row r="247" spans="2:6" ht="15.75">
      <c r="B247" s="138" t="s">
        <v>154</v>
      </c>
      <c r="C247" s="35"/>
      <c r="D247" s="68">
        <f>D250</f>
        <v>0</v>
      </c>
      <c r="E247" s="68">
        <f>E250</f>
        <v>0</v>
      </c>
      <c r="F247" s="68">
        <f t="shared" si="3"/>
        <v>0</v>
      </c>
    </row>
    <row r="248" spans="2:6" ht="15.75">
      <c r="B248" s="149" t="s">
        <v>132</v>
      </c>
      <c r="C248" s="81" t="s">
        <v>133</v>
      </c>
      <c r="D248" s="92"/>
      <c r="E248" s="92"/>
      <c r="F248" s="68"/>
    </row>
    <row r="249" spans="2:6" ht="15">
      <c r="B249" s="123" t="s">
        <v>153</v>
      </c>
      <c r="C249" s="81"/>
      <c r="D249" s="92">
        <v>0</v>
      </c>
      <c r="E249" s="92">
        <v>0</v>
      </c>
      <c r="F249" s="92">
        <f t="shared" si="3"/>
        <v>0</v>
      </c>
    </row>
    <row r="250" spans="2:6" ht="15">
      <c r="B250" s="123" t="s">
        <v>154</v>
      </c>
      <c r="C250" s="81"/>
      <c r="D250" s="92">
        <v>0</v>
      </c>
      <c r="E250" s="92">
        <v>0</v>
      </c>
      <c r="F250" s="92">
        <f t="shared" si="3"/>
        <v>0</v>
      </c>
    </row>
    <row r="251" spans="2:6" ht="15.75">
      <c r="B251" s="121" t="s">
        <v>162</v>
      </c>
      <c r="C251" s="35">
        <v>57</v>
      </c>
      <c r="D251" s="92"/>
      <c r="E251" s="92"/>
      <c r="F251" s="92"/>
    </row>
    <row r="252" spans="2:6" ht="15.75">
      <c r="B252" s="122" t="s">
        <v>153</v>
      </c>
      <c r="C252" s="35"/>
      <c r="D252" s="22">
        <f>D255</f>
        <v>54</v>
      </c>
      <c r="E252" s="22">
        <f>E255</f>
        <v>54</v>
      </c>
      <c r="F252" s="92">
        <f t="shared" si="3"/>
        <v>0</v>
      </c>
    </row>
    <row r="253" spans="2:6" ht="15.75">
      <c r="B253" s="122" t="s">
        <v>154</v>
      </c>
      <c r="C253" s="35"/>
      <c r="D253" s="68">
        <f>D256</f>
        <v>54</v>
      </c>
      <c r="E253" s="68">
        <f>E256</f>
        <v>54</v>
      </c>
      <c r="F253" s="22">
        <f t="shared" si="3"/>
        <v>0</v>
      </c>
    </row>
    <row r="254" spans="2:6" ht="15.75">
      <c r="B254" s="121" t="s">
        <v>164</v>
      </c>
      <c r="C254" s="28" t="s">
        <v>163</v>
      </c>
      <c r="D254" s="92"/>
      <c r="E254" s="92"/>
      <c r="F254" s="68"/>
    </row>
    <row r="255" spans="2:6" ht="15.75">
      <c r="B255" s="123" t="s">
        <v>153</v>
      </c>
      <c r="C255" s="28"/>
      <c r="D255" s="68">
        <f>D258+D261</f>
        <v>54</v>
      </c>
      <c r="E255" s="68">
        <f>E258+E261</f>
        <v>54</v>
      </c>
      <c r="F255" s="92">
        <f t="shared" si="3"/>
        <v>0</v>
      </c>
    </row>
    <row r="256" spans="2:6" ht="15.75">
      <c r="B256" s="123" t="s">
        <v>154</v>
      </c>
      <c r="C256" s="28"/>
      <c r="D256" s="68">
        <f>D259+D262</f>
        <v>54</v>
      </c>
      <c r="E256" s="68">
        <f>E259+E262</f>
        <v>54</v>
      </c>
      <c r="F256" s="68">
        <f t="shared" si="3"/>
        <v>0</v>
      </c>
    </row>
    <row r="257" spans="2:6" ht="15.75">
      <c r="B257" s="150" t="s">
        <v>170</v>
      </c>
      <c r="C257" s="82" t="s">
        <v>165</v>
      </c>
      <c r="D257" s="92"/>
      <c r="E257" s="92"/>
      <c r="F257" s="68"/>
    </row>
    <row r="258" spans="2:6" ht="15">
      <c r="B258" s="123" t="s">
        <v>153</v>
      </c>
      <c r="C258" s="82"/>
      <c r="D258" s="92">
        <v>0</v>
      </c>
      <c r="E258" s="92">
        <v>0</v>
      </c>
      <c r="F258" s="92">
        <f t="shared" si="3"/>
        <v>0</v>
      </c>
    </row>
    <row r="259" spans="2:6" ht="15">
      <c r="B259" s="123" t="s">
        <v>154</v>
      </c>
      <c r="C259" s="82"/>
      <c r="D259" s="92">
        <v>0</v>
      </c>
      <c r="E259" s="92">
        <v>0</v>
      </c>
      <c r="F259" s="92">
        <f t="shared" si="3"/>
        <v>0</v>
      </c>
    </row>
    <row r="260" spans="2:6" ht="15">
      <c r="B260" s="150" t="s">
        <v>169</v>
      </c>
      <c r="C260" s="82" t="s">
        <v>166</v>
      </c>
      <c r="D260" s="92"/>
      <c r="E260" s="92"/>
      <c r="F260" s="92"/>
    </row>
    <row r="261" spans="2:6" ht="15">
      <c r="B261" s="123" t="s">
        <v>153</v>
      </c>
      <c r="C261" s="82"/>
      <c r="D261" s="92">
        <v>54</v>
      </c>
      <c r="E261" s="92">
        <v>54</v>
      </c>
      <c r="F261" s="92">
        <f t="shared" si="3"/>
        <v>0</v>
      </c>
    </row>
    <row r="262" spans="2:6" ht="15">
      <c r="B262" s="123" t="s">
        <v>154</v>
      </c>
      <c r="C262" s="82"/>
      <c r="D262" s="92">
        <v>54</v>
      </c>
      <c r="E262" s="92">
        <v>54</v>
      </c>
      <c r="F262" s="92">
        <f t="shared" si="3"/>
        <v>0</v>
      </c>
    </row>
    <row r="263" spans="2:6" ht="15.75">
      <c r="B263" s="121" t="s">
        <v>167</v>
      </c>
      <c r="C263" s="35">
        <v>59.4</v>
      </c>
      <c r="D263" s="92"/>
      <c r="E263" s="92"/>
      <c r="F263" s="92"/>
    </row>
    <row r="264" spans="2:6" ht="15.75">
      <c r="B264" s="122" t="s">
        <v>153</v>
      </c>
      <c r="C264" s="35"/>
      <c r="D264" s="22">
        <f>D267+D272</f>
        <v>1200</v>
      </c>
      <c r="E264" s="22">
        <f>E267+E272</f>
        <v>1200</v>
      </c>
      <c r="F264" s="92">
        <f t="shared" si="3"/>
        <v>0</v>
      </c>
    </row>
    <row r="265" spans="2:6" ht="15.75">
      <c r="B265" s="136" t="s">
        <v>154</v>
      </c>
      <c r="C265" s="46"/>
      <c r="D265" s="52">
        <f>D268+D273</f>
        <v>1200</v>
      </c>
      <c r="E265" s="52">
        <f>E268+E273</f>
        <v>1200</v>
      </c>
      <c r="F265" s="22">
        <f t="shared" si="3"/>
        <v>0</v>
      </c>
    </row>
    <row r="266" spans="2:6" ht="15.75">
      <c r="B266" s="151" t="s">
        <v>168</v>
      </c>
      <c r="C266" s="26" t="s">
        <v>208</v>
      </c>
      <c r="D266" s="92"/>
      <c r="E266" s="92"/>
      <c r="F266" s="52"/>
    </row>
    <row r="267" spans="2:6" ht="15">
      <c r="B267" s="152" t="s">
        <v>153</v>
      </c>
      <c r="C267" s="26"/>
      <c r="D267" s="92">
        <v>900</v>
      </c>
      <c r="E267" s="92">
        <v>900</v>
      </c>
      <c r="F267" s="92">
        <f t="shared" si="3"/>
        <v>0</v>
      </c>
    </row>
    <row r="268" spans="2:6" ht="15">
      <c r="B268" s="152" t="s">
        <v>154</v>
      </c>
      <c r="C268" s="26"/>
      <c r="D268" s="92">
        <v>900</v>
      </c>
      <c r="E268" s="92">
        <v>900</v>
      </c>
      <c r="F268" s="92">
        <f t="shared" si="3"/>
        <v>0</v>
      </c>
    </row>
    <row r="269" spans="2:6" ht="15">
      <c r="B269" s="152"/>
      <c r="C269" s="26"/>
      <c r="D269" s="92"/>
      <c r="E269" s="92"/>
      <c r="F269" s="92"/>
    </row>
    <row r="270" spans="2:6" ht="15">
      <c r="B270" s="153"/>
      <c r="C270" s="56"/>
      <c r="D270" s="92"/>
      <c r="E270" s="92"/>
      <c r="F270" s="92"/>
    </row>
    <row r="271" spans="2:6" ht="15">
      <c r="B271" s="154" t="s">
        <v>172</v>
      </c>
      <c r="C271" s="56" t="s">
        <v>171</v>
      </c>
      <c r="D271" s="92"/>
      <c r="E271" s="92"/>
      <c r="F271" s="92">
        <f t="shared" si="3"/>
        <v>0</v>
      </c>
    </row>
    <row r="272" spans="2:6" ht="15">
      <c r="B272" s="153" t="s">
        <v>153</v>
      </c>
      <c r="C272" s="56"/>
      <c r="D272" s="99">
        <v>300</v>
      </c>
      <c r="E272" s="99">
        <v>300</v>
      </c>
      <c r="F272" s="92">
        <f t="shared" si="3"/>
        <v>0</v>
      </c>
    </row>
    <row r="273" spans="2:6" ht="15">
      <c r="B273" s="153" t="s">
        <v>154</v>
      </c>
      <c r="C273" s="56"/>
      <c r="D273" s="99">
        <v>300</v>
      </c>
      <c r="E273" s="99">
        <v>300</v>
      </c>
      <c r="F273" s="99">
        <f t="shared" si="3"/>
        <v>0</v>
      </c>
    </row>
    <row r="274" spans="2:6" ht="15.75">
      <c r="B274" s="147" t="s">
        <v>134</v>
      </c>
      <c r="C274" s="47">
        <v>70</v>
      </c>
      <c r="D274" s="92"/>
      <c r="E274" s="92"/>
      <c r="F274" s="99"/>
    </row>
    <row r="275" spans="2:6" ht="15.75">
      <c r="B275" s="122" t="s">
        <v>153</v>
      </c>
      <c r="C275" s="47"/>
      <c r="D275" s="48">
        <f>D279+D299</f>
        <v>20685</v>
      </c>
      <c r="E275" s="48">
        <f>E279+E299</f>
        <v>20685</v>
      </c>
      <c r="F275" s="92">
        <f t="shared" si="3"/>
        <v>0</v>
      </c>
    </row>
    <row r="276" spans="2:6" ht="15.75">
      <c r="B276" s="122" t="s">
        <v>154</v>
      </c>
      <c r="C276" s="47"/>
      <c r="D276" s="48">
        <f>D280+D300</f>
        <v>20685</v>
      </c>
      <c r="E276" s="48">
        <f>E280+E300</f>
        <v>20685</v>
      </c>
      <c r="F276" s="48">
        <f aca="true" t="shared" si="4" ref="F276:F306">E276-D276</f>
        <v>0</v>
      </c>
    </row>
    <row r="277" spans="2:6" ht="15.75">
      <c r="B277" s="155" t="s">
        <v>135</v>
      </c>
      <c r="C277" s="47">
        <v>71</v>
      </c>
      <c r="D277" s="92"/>
      <c r="E277" s="92"/>
      <c r="F277" s="48"/>
    </row>
    <row r="278" spans="2:6" ht="15.75">
      <c r="B278" s="156" t="s">
        <v>136</v>
      </c>
      <c r="C278" s="173" t="s">
        <v>137</v>
      </c>
      <c r="D278" s="92"/>
      <c r="E278" s="92"/>
      <c r="F278" s="92"/>
    </row>
    <row r="279" spans="2:6" ht="15.75" customHeight="1">
      <c r="B279" s="123" t="s">
        <v>153</v>
      </c>
      <c r="C279" s="174"/>
      <c r="D279" s="170">
        <f>D285+D288+D291+D282+D294</f>
        <v>20685</v>
      </c>
      <c r="E279" s="170">
        <f>E285+E288+E291+E282+E294</f>
        <v>19435</v>
      </c>
      <c r="F279" s="92">
        <f t="shared" si="4"/>
        <v>-1250</v>
      </c>
    </row>
    <row r="280" spans="2:6" ht="15.75" customHeight="1">
      <c r="B280" s="123" t="s">
        <v>154</v>
      </c>
      <c r="C280" s="175"/>
      <c r="D280" s="170">
        <f>D286+D289+D292+D283+D295</f>
        <v>20685</v>
      </c>
      <c r="E280" s="170">
        <f>E286+E289+E292+E283+E295</f>
        <v>19435</v>
      </c>
      <c r="F280" s="170">
        <f t="shared" si="4"/>
        <v>-1250</v>
      </c>
    </row>
    <row r="281" spans="2:6" ht="15">
      <c r="B281" s="157" t="s">
        <v>222</v>
      </c>
      <c r="C281" s="90" t="s">
        <v>219</v>
      </c>
      <c r="D281" s="92"/>
      <c r="E281" s="92"/>
      <c r="F281" s="170"/>
    </row>
    <row r="282" spans="2:6" ht="15.75">
      <c r="B282" s="123" t="s">
        <v>153</v>
      </c>
      <c r="C282" s="76"/>
      <c r="D282" s="92">
        <v>100</v>
      </c>
      <c r="E282" s="92">
        <v>100</v>
      </c>
      <c r="F282" s="92">
        <f t="shared" si="4"/>
        <v>0</v>
      </c>
    </row>
    <row r="283" spans="2:6" ht="15">
      <c r="B283" s="123" t="s">
        <v>154</v>
      </c>
      <c r="C283" s="89"/>
      <c r="D283" s="92">
        <v>100</v>
      </c>
      <c r="E283" s="92">
        <v>100</v>
      </c>
      <c r="F283" s="92">
        <f t="shared" si="4"/>
        <v>0</v>
      </c>
    </row>
    <row r="284" spans="2:6" ht="19.5" customHeight="1">
      <c r="B284" s="158" t="s">
        <v>212</v>
      </c>
      <c r="C284" s="90" t="s">
        <v>213</v>
      </c>
      <c r="D284" s="92"/>
      <c r="E284" s="92"/>
      <c r="F284" s="92"/>
    </row>
    <row r="285" spans="2:6" ht="15.75">
      <c r="B285" s="123" t="s">
        <v>153</v>
      </c>
      <c r="C285" s="76"/>
      <c r="D285" s="92">
        <v>1310</v>
      </c>
      <c r="E285" s="92">
        <v>1310</v>
      </c>
      <c r="F285" s="92">
        <f t="shared" si="4"/>
        <v>0</v>
      </c>
    </row>
    <row r="286" spans="2:6" ht="15">
      <c r="B286" s="123" t="s">
        <v>154</v>
      </c>
      <c r="C286" s="89"/>
      <c r="D286" s="92">
        <v>1310</v>
      </c>
      <c r="E286" s="92">
        <v>1310</v>
      </c>
      <c r="F286" s="92">
        <f t="shared" si="4"/>
        <v>0</v>
      </c>
    </row>
    <row r="287" spans="2:6" ht="15">
      <c r="B287" s="159" t="s">
        <v>138</v>
      </c>
      <c r="C287" s="78" t="s">
        <v>139</v>
      </c>
      <c r="D287" s="92"/>
      <c r="E287" s="92"/>
      <c r="F287" s="92"/>
    </row>
    <row r="288" spans="2:6" ht="15">
      <c r="B288" s="123" t="s">
        <v>153</v>
      </c>
      <c r="C288" s="78"/>
      <c r="D288" s="92">
        <v>2537</v>
      </c>
      <c r="E288" s="92">
        <v>2537</v>
      </c>
      <c r="F288" s="92">
        <f t="shared" si="4"/>
        <v>0</v>
      </c>
    </row>
    <row r="289" spans="2:6" ht="15">
      <c r="B289" s="123" t="s">
        <v>154</v>
      </c>
      <c r="C289" s="78"/>
      <c r="D289" s="92">
        <v>2537</v>
      </c>
      <c r="E289" s="92">
        <v>2537</v>
      </c>
      <c r="F289" s="92">
        <f t="shared" si="4"/>
        <v>0</v>
      </c>
    </row>
    <row r="290" spans="2:6" ht="15">
      <c r="B290" s="160" t="s">
        <v>140</v>
      </c>
      <c r="C290" s="78" t="s">
        <v>141</v>
      </c>
      <c r="D290" s="92"/>
      <c r="E290" s="92"/>
      <c r="F290" s="92"/>
    </row>
    <row r="291" spans="2:6" ht="15">
      <c r="B291" s="123" t="s">
        <v>153</v>
      </c>
      <c r="C291" s="78"/>
      <c r="D291" s="57">
        <v>12468</v>
      </c>
      <c r="E291" s="57">
        <v>12468</v>
      </c>
      <c r="F291" s="92">
        <f t="shared" si="4"/>
        <v>0</v>
      </c>
    </row>
    <row r="292" spans="2:6" ht="15.75">
      <c r="B292" s="123" t="s">
        <v>154</v>
      </c>
      <c r="C292" s="76"/>
      <c r="D292" s="27">
        <v>12468</v>
      </c>
      <c r="E292" s="27">
        <v>12468</v>
      </c>
      <c r="F292" s="57">
        <f t="shared" si="4"/>
        <v>0</v>
      </c>
    </row>
    <row r="293" spans="2:6" ht="15">
      <c r="B293" s="160" t="s">
        <v>221</v>
      </c>
      <c r="C293" s="100">
        <v>71.03</v>
      </c>
      <c r="D293" s="57"/>
      <c r="E293" s="57"/>
      <c r="F293" s="27"/>
    </row>
    <row r="294" spans="2:6" ht="15">
      <c r="B294" s="123" t="s">
        <v>153</v>
      </c>
      <c r="C294" s="78"/>
      <c r="D294" s="27">
        <v>4270</v>
      </c>
      <c r="E294" s="27">
        <f>4270-1250</f>
        <v>3020</v>
      </c>
      <c r="F294" s="57">
        <f t="shared" si="4"/>
        <v>-1250</v>
      </c>
    </row>
    <row r="295" spans="2:6" ht="15">
      <c r="B295" s="123" t="s">
        <v>154</v>
      </c>
      <c r="C295" s="78"/>
      <c r="D295" s="57">
        <v>4270</v>
      </c>
      <c r="E295" s="27">
        <f>4270-1250</f>
        <v>3020</v>
      </c>
      <c r="F295" s="27">
        <f t="shared" si="4"/>
        <v>-1250</v>
      </c>
    </row>
    <row r="296" spans="2:6" ht="15">
      <c r="B296" s="123"/>
      <c r="C296" s="78"/>
      <c r="D296" s="57"/>
      <c r="E296" s="57"/>
      <c r="F296" s="57"/>
    </row>
    <row r="297" spans="2:6" ht="15.75">
      <c r="B297" s="155" t="s">
        <v>226</v>
      </c>
      <c r="C297" s="47">
        <v>72</v>
      </c>
      <c r="D297" s="92"/>
      <c r="E297" s="92"/>
      <c r="F297" s="57"/>
    </row>
    <row r="298" spans="2:6" ht="15.75">
      <c r="B298" s="156" t="s">
        <v>136</v>
      </c>
      <c r="C298" s="173">
        <v>72.01</v>
      </c>
      <c r="D298" s="92"/>
      <c r="E298" s="92"/>
      <c r="F298" s="92"/>
    </row>
    <row r="299" spans="2:6" ht="15">
      <c r="B299" s="123" t="s">
        <v>153</v>
      </c>
      <c r="C299" s="174"/>
      <c r="D299" s="92">
        <v>0</v>
      </c>
      <c r="E299" s="92">
        <f>E302</f>
        <v>1250</v>
      </c>
      <c r="F299" s="92">
        <f t="shared" si="4"/>
        <v>1250</v>
      </c>
    </row>
    <row r="300" spans="2:6" ht="15">
      <c r="B300" s="123" t="s">
        <v>154</v>
      </c>
      <c r="C300" s="175"/>
      <c r="D300" s="92">
        <v>0</v>
      </c>
      <c r="E300" s="92">
        <f>E303</f>
        <v>1250</v>
      </c>
      <c r="F300" s="92">
        <f t="shared" si="4"/>
        <v>1250</v>
      </c>
    </row>
    <row r="301" spans="2:6" ht="15.75">
      <c r="B301" s="161" t="s">
        <v>228</v>
      </c>
      <c r="C301" s="57"/>
      <c r="D301" s="171"/>
      <c r="E301" s="171"/>
      <c r="F301" s="92"/>
    </row>
    <row r="302" spans="2:6" ht="15">
      <c r="B302" s="123" t="s">
        <v>153</v>
      </c>
      <c r="C302" s="165" t="s">
        <v>227</v>
      </c>
      <c r="D302" s="57">
        <v>0</v>
      </c>
      <c r="E302" s="57">
        <v>1250</v>
      </c>
      <c r="F302" s="57">
        <v>1250</v>
      </c>
    </row>
    <row r="303" spans="2:6" ht="15.75" thickBot="1">
      <c r="B303" s="162" t="s">
        <v>154</v>
      </c>
      <c r="C303" s="166"/>
      <c r="D303" s="57">
        <v>0</v>
      </c>
      <c r="E303" s="57">
        <v>1250</v>
      </c>
      <c r="F303" s="57">
        <f t="shared" si="4"/>
        <v>1250</v>
      </c>
    </row>
    <row r="304" spans="2:6" ht="16.5" thickBot="1">
      <c r="B304" s="66" t="s">
        <v>142</v>
      </c>
      <c r="C304" s="88"/>
      <c r="D304" s="95">
        <f>D305-D306</f>
        <v>107288</v>
      </c>
      <c r="E304" s="95">
        <f>E305-E306</f>
        <v>107288</v>
      </c>
      <c r="F304" s="57">
        <f t="shared" si="4"/>
        <v>0</v>
      </c>
    </row>
    <row r="305" spans="2:6" ht="16.5" thickBot="1">
      <c r="B305" s="66" t="s">
        <v>144</v>
      </c>
      <c r="C305" s="38"/>
      <c r="D305" s="96">
        <f>D19</f>
        <v>187392</v>
      </c>
      <c r="E305" s="96">
        <f>E19</f>
        <v>187392</v>
      </c>
      <c r="F305" s="95">
        <f t="shared" si="4"/>
        <v>0</v>
      </c>
    </row>
    <row r="306" spans="2:6" ht="16.5" thickBot="1">
      <c r="B306" s="67" t="s">
        <v>145</v>
      </c>
      <c r="C306" s="39"/>
      <c r="D306" s="97">
        <f>D54</f>
        <v>80104</v>
      </c>
      <c r="E306" s="97">
        <f>E54</f>
        <v>80104</v>
      </c>
      <c r="F306" s="172">
        <f t="shared" si="4"/>
        <v>0</v>
      </c>
    </row>
    <row r="307" spans="2:3" ht="15.75">
      <c r="B307" s="23"/>
      <c r="C307" s="24"/>
    </row>
    <row r="308" spans="2:3" ht="15.75">
      <c r="B308" s="101" t="s">
        <v>231</v>
      </c>
      <c r="C308" s="24"/>
    </row>
    <row r="309" spans="2:3" ht="15.75">
      <c r="B309" s="23"/>
      <c r="C309" s="24"/>
    </row>
    <row r="310" spans="2:4" ht="15">
      <c r="B310" s="60" t="s">
        <v>199</v>
      </c>
      <c r="C310" s="44" t="s">
        <v>218</v>
      </c>
      <c r="D310" s="62"/>
    </row>
    <row r="311" spans="2:4" ht="15">
      <c r="B311" s="60" t="s">
        <v>223</v>
      </c>
      <c r="C311" s="83" t="s">
        <v>224</v>
      </c>
      <c r="D311" s="62"/>
    </row>
    <row r="312" spans="2:5" s="7" customFormat="1" ht="12.75" customHeight="1">
      <c r="B312" s="178"/>
      <c r="C312" s="178"/>
      <c r="D312" s="13"/>
      <c r="E312" s="102"/>
    </row>
    <row r="313" spans="2:5" s="7" customFormat="1" ht="14.25" customHeight="1">
      <c r="B313" s="42"/>
      <c r="C313" s="42"/>
      <c r="D313" s="13"/>
      <c r="E313" s="102"/>
    </row>
    <row r="314" spans="2:5" s="7" customFormat="1" ht="14.25" customHeight="1">
      <c r="B314" s="42"/>
      <c r="C314" s="42"/>
      <c r="D314" s="13"/>
      <c r="E314" s="102"/>
    </row>
    <row r="315" spans="2:5" s="7" customFormat="1" ht="14.25" customHeight="1">
      <c r="B315" s="43"/>
      <c r="C315" s="84"/>
      <c r="D315" s="13"/>
      <c r="E315" s="102"/>
    </row>
    <row r="316" spans="2:5" s="7" customFormat="1" ht="12.75" customHeight="1">
      <c r="B316" s="1"/>
      <c r="C316" s="84"/>
      <c r="D316" s="13"/>
      <c r="E316" s="102"/>
    </row>
    <row r="317" spans="2:5" s="7" customFormat="1" ht="12.75" customHeight="1">
      <c r="B317" s="3"/>
      <c r="C317" s="4"/>
      <c r="D317" s="13"/>
      <c r="E317" s="102"/>
    </row>
    <row r="318" spans="2:5" s="7" customFormat="1" ht="12.75" customHeight="1">
      <c r="B318" s="3"/>
      <c r="C318" s="85"/>
      <c r="D318" s="13"/>
      <c r="E318" s="102"/>
    </row>
    <row r="319" spans="2:5" s="7" customFormat="1" ht="12.75" customHeight="1">
      <c r="B319" s="3"/>
      <c r="C319" s="85"/>
      <c r="D319" s="13"/>
      <c r="E319" s="102"/>
    </row>
    <row r="320" spans="2:5" s="7" customFormat="1" ht="12.75" customHeight="1">
      <c r="B320" s="3"/>
      <c r="C320" s="85"/>
      <c r="D320" s="13"/>
      <c r="E320" s="102"/>
    </row>
    <row r="321" spans="2:5" s="7" customFormat="1" ht="12.75" customHeight="1">
      <c r="B321" s="2"/>
      <c r="C321" s="86"/>
      <c r="D321" s="13"/>
      <c r="E321" s="102"/>
    </row>
    <row r="322" spans="2:5" s="7" customFormat="1" ht="12.75" customHeight="1">
      <c r="B322" s="3"/>
      <c r="C322" s="85"/>
      <c r="D322" s="13"/>
      <c r="E322" s="102"/>
    </row>
    <row r="323" spans="2:5" s="7" customFormat="1" ht="12.75" customHeight="1">
      <c r="B323" s="3"/>
      <c r="C323" s="85"/>
      <c r="D323" s="13"/>
      <c r="E323" s="102"/>
    </row>
    <row r="324" spans="2:5" s="7" customFormat="1" ht="12.75" customHeight="1">
      <c r="B324" s="3"/>
      <c r="C324" s="85"/>
      <c r="D324" s="13"/>
      <c r="E324" s="102"/>
    </row>
    <row r="325" spans="2:5" s="7" customFormat="1" ht="12.75" customHeight="1">
      <c r="B325" s="3"/>
      <c r="C325" s="85"/>
      <c r="D325" s="13"/>
      <c r="E325" s="102"/>
    </row>
    <row r="326" spans="2:5" s="7" customFormat="1" ht="12.75" customHeight="1">
      <c r="B326" s="3"/>
      <c r="C326" s="85"/>
      <c r="D326" s="13"/>
      <c r="E326" s="102"/>
    </row>
    <row r="327" spans="2:5" s="7" customFormat="1" ht="12.75" customHeight="1">
      <c r="B327" s="3"/>
      <c r="C327" s="85"/>
      <c r="D327" s="13"/>
      <c r="E327" s="102"/>
    </row>
    <row r="328" spans="2:5" s="7" customFormat="1" ht="15.75">
      <c r="B328" s="3"/>
      <c r="C328" s="85"/>
      <c r="D328" s="13"/>
      <c r="E328" s="102"/>
    </row>
    <row r="329" spans="2:5" s="7" customFormat="1" ht="15.75">
      <c r="B329" s="2"/>
      <c r="C329" s="85"/>
      <c r="D329" s="13"/>
      <c r="E329" s="102"/>
    </row>
    <row r="330" spans="3:5" s="7" customFormat="1" ht="15.75">
      <c r="C330" s="85"/>
      <c r="D330" s="13"/>
      <c r="E330" s="102"/>
    </row>
    <row r="331" spans="3:5" s="7" customFormat="1" ht="15.75">
      <c r="C331" s="85"/>
      <c r="D331" s="13"/>
      <c r="E331" s="102"/>
    </row>
    <row r="332" spans="2:5" s="7" customFormat="1" ht="15.75">
      <c r="B332" s="3"/>
      <c r="C332" s="85"/>
      <c r="D332" s="13"/>
      <c r="E332" s="102"/>
    </row>
    <row r="333" spans="2:3" ht="15.75">
      <c r="B333" s="3"/>
      <c r="C333" s="85"/>
    </row>
    <row r="334" spans="1:3" ht="15">
      <c r="A334" s="11"/>
      <c r="B334" s="1"/>
      <c r="C334" s="25"/>
    </row>
    <row r="335" spans="1:6" s="45" customFormat="1" ht="15.75">
      <c r="A335" s="11"/>
      <c r="B335" s="7"/>
      <c r="C335" s="10"/>
      <c r="D335" s="13"/>
      <c r="E335" s="103"/>
      <c r="F335" s="6"/>
    </row>
    <row r="336" spans="1:6" s="45" customFormat="1" ht="15.75">
      <c r="A336" s="11"/>
      <c r="B336" s="7"/>
      <c r="C336" s="10"/>
      <c r="D336" s="13"/>
      <c r="E336" s="103"/>
      <c r="F336" s="6"/>
    </row>
    <row r="337" spans="1:6" s="45" customFormat="1" ht="15.75">
      <c r="A337" s="6"/>
      <c r="B337" s="7"/>
      <c r="C337" s="10"/>
      <c r="D337" s="13"/>
      <c r="E337" s="103"/>
      <c r="F337" s="6"/>
    </row>
    <row r="338" spans="1:6" s="45" customFormat="1" ht="15.75">
      <c r="A338" s="6"/>
      <c r="B338" s="7"/>
      <c r="C338" s="10"/>
      <c r="D338" s="13"/>
      <c r="E338" s="103"/>
      <c r="F338" s="6"/>
    </row>
    <row r="339" spans="1:6" s="45" customFormat="1" ht="15">
      <c r="A339" s="6"/>
      <c r="B339" s="6"/>
      <c r="C339" s="10"/>
      <c r="D339" s="13"/>
      <c r="E339" s="103"/>
      <c r="F339" s="6"/>
    </row>
    <row r="340" spans="1:6" s="45" customFormat="1" ht="15">
      <c r="A340" s="6"/>
      <c r="B340" s="6"/>
      <c r="C340" s="10"/>
      <c r="D340" s="13"/>
      <c r="E340" s="103"/>
      <c r="F340" s="6"/>
    </row>
    <row r="341" spans="1:6" s="45" customFormat="1" ht="15.75">
      <c r="A341" s="6"/>
      <c r="B341" s="7"/>
      <c r="C341" s="5"/>
      <c r="D341" s="13"/>
      <c r="E341" s="103"/>
      <c r="F341" s="6"/>
    </row>
  </sheetData>
  <sheetProtection selectLockedCells="1" selectUnlockedCells="1"/>
  <mergeCells count="11">
    <mergeCell ref="B9:C9"/>
    <mergeCell ref="B10:C10"/>
    <mergeCell ref="B11:C11"/>
    <mergeCell ref="B15:B17"/>
    <mergeCell ref="C15:C17"/>
    <mergeCell ref="C278:C280"/>
    <mergeCell ref="C298:C300"/>
    <mergeCell ref="D15:D17"/>
    <mergeCell ref="E15:E17"/>
    <mergeCell ref="F15:F17"/>
    <mergeCell ref="B312:C312"/>
  </mergeCells>
  <printOptions horizontalCentered="1"/>
  <pageMargins left="0" right="0" top="0.3937007874015748" bottom="0.3937007874015748" header="0" footer="0"/>
  <pageSetup fitToHeight="0" horizontalDpi="600" verticalDpi="600" orientation="portrait" paperSize="9" scale="59" r:id="rId1"/>
  <rowBreaks count="2" manualBreakCount="2">
    <brk id="216" max="5" man="1"/>
    <brk id="296" max="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Iuliana DECU</dc:creator>
  <cp:keywords/>
  <dc:description/>
  <cp:lastModifiedBy>Mihaela ENE</cp:lastModifiedBy>
  <cp:lastPrinted>2022-06-02T11:46:03Z</cp:lastPrinted>
  <dcterms:created xsi:type="dcterms:W3CDTF">2017-01-05T12:19:21Z</dcterms:created>
  <dcterms:modified xsi:type="dcterms:W3CDTF">2022-06-02T12:27:34Z</dcterms:modified>
  <cp:category/>
  <cp:version/>
  <cp:contentType/>
  <cp:contentStatus/>
</cp:coreProperties>
</file>