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37" activeTab="0"/>
  </bookViews>
  <sheets>
    <sheet name=" anexa 1centr MF" sheetId="1" r:id="rId1"/>
  </sheets>
  <definedNames>
    <definedName name="_xlnm.Print_Area" localSheetId="0">' anexa 1centr MF'!$A$1:$F$140</definedName>
    <definedName name="_xlnm.Print_Titles" localSheetId="0">' anexa 1centr MF'!$17:$20</definedName>
  </definedNames>
  <calcPr fullCalcOnLoad="1"/>
</workbook>
</file>

<file path=xl/sharedStrings.xml><?xml version="1.0" encoding="utf-8"?>
<sst xmlns="http://schemas.openxmlformats.org/spreadsheetml/2006/main" count="182" uniqueCount="141">
  <si>
    <t>ADMINISTRAŢIA FONDULUI PENTRU MEDIU</t>
  </si>
  <si>
    <t xml:space="preserve">     </t>
  </si>
  <si>
    <t>Denumire indicator</t>
  </si>
  <si>
    <t>Cod</t>
  </si>
  <si>
    <t>TOTAL  VENITURI</t>
  </si>
  <si>
    <t xml:space="preserve">  I.  VENITURI CURENTE</t>
  </si>
  <si>
    <t xml:space="preserve"> A.  VENITURI FISCALE</t>
  </si>
  <si>
    <t>A4.  IMPOZITE ŞI TAXE PE BUNURI ŞI SERVICII</t>
  </si>
  <si>
    <t>Taxe pe utilizarea bunurilor, autorizarea utilizării bunurilor sau pe desfăşurarea de activităţi</t>
  </si>
  <si>
    <t>16.10</t>
  </si>
  <si>
    <t>Timbrul de mediu pentru autovehicule</t>
  </si>
  <si>
    <t>16.10.09</t>
  </si>
  <si>
    <t xml:space="preserve"> A6.  ALTE IMPOZITE ŞI TAXE FISCALE</t>
  </si>
  <si>
    <t>18.10</t>
  </si>
  <si>
    <t xml:space="preserve"> Alte impozite şi taxe fiscale</t>
  </si>
  <si>
    <t>18.10.50</t>
  </si>
  <si>
    <t>01</t>
  </si>
  <si>
    <t>02</t>
  </si>
  <si>
    <t>03</t>
  </si>
  <si>
    <t>04</t>
  </si>
  <si>
    <t>e) o contribuţie de 2% din valoarea substanţelor clasificate prin acte normative ca fiind periculoase pentru mediu, introduse pe piaţa naţională de către operatorii economici</t>
  </si>
  <si>
    <t>05</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</si>
  <si>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</si>
  <si>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</si>
  <si>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</si>
  <si>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</si>
  <si>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</si>
  <si>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</si>
  <si>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</si>
  <si>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</si>
  <si>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19</t>
  </si>
  <si>
    <t>20</t>
  </si>
  <si>
    <t>21</t>
  </si>
  <si>
    <t>C.VENITURI NEFISCALE</t>
  </si>
  <si>
    <t xml:space="preserve"> C1.VENITURI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</si>
  <si>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</si>
  <si>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</si>
  <si>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</si>
  <si>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</si>
  <si>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</si>
  <si>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</si>
  <si>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</si>
  <si>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</si>
  <si>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 CHELTUIELI CURENTE  </t>
  </si>
  <si>
    <t xml:space="preserve">                            CHELTUIELI  DE  PERSONAL</t>
  </si>
  <si>
    <t xml:space="preserve">                            BUNURI ŞI SERVICII</t>
  </si>
  <si>
    <t xml:space="preserve">ALTE TRANSFERURI </t>
  </si>
  <si>
    <t>55</t>
  </si>
  <si>
    <t>VIII. PROIECTE CU FINANŢARE DIN FONDURI EXTERNE NERAMBURSABILE (FEN) POSTADERARE</t>
  </si>
  <si>
    <t>56</t>
  </si>
  <si>
    <t>Mecanismul financiar SEE</t>
  </si>
  <si>
    <t>56.17</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</si>
  <si>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</si>
  <si>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</si>
  <si>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</si>
  <si>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</si>
  <si>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</si>
  <si>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</si>
  <si>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 xml:space="preserve">                                CHELTUIELI DE CAPITAL</t>
  </si>
  <si>
    <t xml:space="preserve">DEFICIT/EXCEDENT </t>
  </si>
  <si>
    <t>2</t>
  </si>
  <si>
    <t xml:space="preserve">Total venituri </t>
  </si>
  <si>
    <t xml:space="preserve">Total cheltuieli </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</si>
  <si>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</si>
  <si>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n) cuantumul taxelor  pentru emiterea avizelor, acordurilor şi a autorizaţiilor de mediu</t>
  </si>
  <si>
    <t>46.10</t>
  </si>
  <si>
    <t>Alte sume primite din fonduri de la Uniunea Europeană pentru programele operaționale finanțate în cadrul obiectivului convergență</t>
  </si>
  <si>
    <t>46.10.03</t>
  </si>
  <si>
    <t>22</t>
  </si>
  <si>
    <t xml:space="preserve">    IV.ALTE SUME PRIMITE DE LA UE</t>
  </si>
  <si>
    <t>23</t>
  </si>
  <si>
    <t>24</t>
  </si>
  <si>
    <t>x) o contribuţie de 4 lei/kg de baterii şi acumulatori portabili, datorată de operatorii economici care introduc pe piaţa naţională baterii şi acumulatori portabili</t>
  </si>
  <si>
    <t>I. Credite de angajament</t>
  </si>
  <si>
    <t>II.Credite bugetare</t>
  </si>
  <si>
    <t>3</t>
  </si>
  <si>
    <t>11</t>
  </si>
  <si>
    <t>59</t>
  </si>
  <si>
    <t>25</t>
  </si>
  <si>
    <t>26</t>
  </si>
  <si>
    <r>
      <t xml:space="preserve"> </t>
    </r>
    <r>
      <rPr>
        <b/>
        <sz val="14"/>
        <rFont val="Arial"/>
        <family val="2"/>
      </rPr>
      <t xml:space="preserve">XI. ALTE CHELTUIELI </t>
    </r>
  </si>
  <si>
    <t xml:space="preserve"> X. ASISTENȚĂ SOCIALĂ</t>
  </si>
  <si>
    <t xml:space="preserve">         IV. SUBVENȚII</t>
  </si>
  <si>
    <t>Subvenții de la bugetul de stat</t>
  </si>
  <si>
    <t>42.10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</si>
  <si>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</si>
  <si>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</si>
  <si>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Sume primite de la UE/alți donatori în contul plăților efectuate și prefinanțări aferente cadrului financiar 2014-2020</t>
  </si>
  <si>
    <t>48.10</t>
  </si>
  <si>
    <t>Fondul European de Dezvoltare Regională (FEDR)</t>
  </si>
  <si>
    <t>48.10.01</t>
  </si>
  <si>
    <t xml:space="preserve"> X. Proiecte cu finanțare din fonduri externe  nerambursabile aferente cadrului financiar 2014-2020</t>
  </si>
  <si>
    <t>58</t>
  </si>
  <si>
    <t>Sume primite în contul plăților efectuate în anul curent</t>
  </si>
  <si>
    <t>Sume primite în contul plăților efectuate în anii anteriori</t>
  </si>
  <si>
    <t>Prefinanțare</t>
  </si>
  <si>
    <t>Președinte</t>
  </si>
  <si>
    <t xml:space="preserve">                                                                                                                                                                                                                                                                                                                                                                                                                                                                                                                                                                                                                                                                                                                                                                                                                                                                             </t>
  </si>
  <si>
    <t>a) o contribuție de 2% din veniturile realizate din vânzarea deșeurilor, obținute de către deținătorul deșeurilor, persoană fizică sau juridică</t>
  </si>
  <si>
    <t>b) taxele pentru emisiile de poluanți în atmosferă, datorate de operatorii economici deținători de surse staționare a căror utilizare afectează factorii de mediu</t>
  </si>
  <si>
    <t xml:space="preserve"> c) contribuția pentru economia circulară încasată de la proprietarii sau, după caz, administratorii de depozite pentru deșeurile municipale, deșeuri din construcții și desființări, destinate a fi eliminate prin depozitare</t>
  </si>
  <si>
    <t>d) o contribuție de 2 lei/kg, datorată de operatorii economici care introduc pe piața națională bunuri ambalate, care distribuie pentru prima dată pe piața natională ambalaje de desfacere, și de operatorii economici care închiriază, sub orice formă, cu titlu profesional, ambalaje, pentru diferența dintre cantitățile de deșeuri de ambalaje corespunzatoare obiectivelor minime de valorificare sau incinerare în instalații de incinerare cu recuperare de energie și de valorificare prin reciclare și cantitățile de deșeuri de ambalaje încredințate spre valorificare sau incinerare în instalații de incinerare cu recuperare de energie și valorificate prin reciclare</t>
  </si>
  <si>
    <t xml:space="preserve"> q) ecotaxa, în valoare de 0,15 lei/bucată, aplicată tuturor pungilor de transport, cu excepția celor fabricate din materialele care respectă cerințele SR EN 13432:2002;</t>
  </si>
  <si>
    <t>s) o taxă de 0,3 lei/kg, aplicată o singură dată cantităților de uleiuri, pe bază minerală, semisintetice, sintetice, cu sau fără adaosuri, datorată de către operatorii economici care introduc pe piața națională astfel de produse.</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</si>
  <si>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</si>
  <si>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</si>
  <si>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v) o contribuție de 2 lei/kg, datorată de operatorii economici autorizați pentru preluarea obligațiilor anuale de valorificare a deșeurilor de ambalaje, respectiv de gestionare a anvelopelor uzate</t>
  </si>
  <si>
    <t xml:space="preserve"> w) o contribuţie în cuantumul prevăzut în anexa nr. 5, datorată de operatorii economici care introduc pe piaţa naţională echipamente electrice şi electronice</t>
  </si>
  <si>
    <t xml:space="preserve">                       BUGETUL DE  VENITURI  ŞI  CHELTUIELI  AL FONDULUI PENTRU MEDIU ŞI AL  </t>
  </si>
  <si>
    <t>l)sumele încasate din restituirea finanţărilor acordate şi accesoriile aferente acestora;</t>
  </si>
  <si>
    <r>
      <t xml:space="preserve">p)o contribuţie de 50 lei/tonă, datorată de unităţile administrativ-teritoriale sau, după caz, subdiviziunile administrativ-teritoriale ale municipiilor, în cazul neîndeplinirii obiectivului anual de reducere cu procentul prevăzut în </t>
    </r>
    <r>
      <rPr>
        <u val="single"/>
        <sz val="12"/>
        <rFont val="Arial"/>
        <family val="2"/>
      </rPr>
      <t>anexa nr. 6</t>
    </r>
    <r>
      <rPr>
        <sz val="12"/>
        <rFont val="Arial"/>
        <family val="2"/>
      </rPr>
      <t xml:space="preserve"> a cantităţilor de deşeuri eliminate prin depozitare din deşeurile municipale, </t>
    </r>
  </si>
  <si>
    <t xml:space="preserve">v^1) o contribuție de 2 lei/kg datorată de operatorii economici care desfașoară activități de colectare/valorificare/salubrizare și raportează deșeuri pentru contribuabilii prevăzuți la lit. v) si y), pentru diferența dintre cantitățile de deșeuri de ambalaje, deșeuri de echipamente electrice și electronice (DEEE), baterii, anvelope uzate, declarate ca fiind gestionate și cantitățile de deșeuri constatate de Administrația Fondului pentru Mediu </t>
  </si>
  <si>
    <t>y)o contribuţie în cuantumul prevăzut în anexa nr. 5, datorată de operatorii economici autorizaţi pentru preluarea obligaţiilor anuale de colectare a deşeurilor de echipamente electrice şi electronice, respectiv o contribuţie de 4 lei/kg de baterii şi acumulatori portabili, datorată de operatorii economici autorizaţi pentru preluarea obligaţiilor anuale de colectare a deşeurilor de baterii şi acumulatori portabili</t>
  </si>
  <si>
    <t>58.01</t>
  </si>
  <si>
    <t>Programe din Fondul European de Dezvoltare Regională (FEDR)</t>
  </si>
  <si>
    <t xml:space="preserve">mii lei </t>
  </si>
  <si>
    <t>48.10.01.01</t>
  </si>
  <si>
    <t>48.10.01.02</t>
  </si>
  <si>
    <t>48.10.01.03</t>
  </si>
  <si>
    <t xml:space="preserve">                             ORDONATOR PRINCIPAL DE CREDITE</t>
  </si>
  <si>
    <t>TRANSFERURI ÎNTRE UNITĂȚI ALE ADMINISTRAȚIEI PUBLICE</t>
  </si>
  <si>
    <t>51</t>
  </si>
  <si>
    <t>TRANSFERURI DE CAPITAL</t>
  </si>
  <si>
    <t>51.02</t>
  </si>
  <si>
    <t>TRENSFERURI INTERNE</t>
  </si>
  <si>
    <t>55.01</t>
  </si>
  <si>
    <t>Anexa Nr. 1</t>
  </si>
  <si>
    <t xml:space="preserve">                              ADMINISTRAŢIEI FONDULUI PENTRU MEDIU PENTRU ANUL 2022</t>
  </si>
  <si>
    <t>Laurențiu Adrian NECULAESCU</t>
  </si>
  <si>
    <t>APROBAT</t>
  </si>
  <si>
    <t>*Suma de 338.372,51 mii lei se utilizează din excedent din anii precedenţi din „Alte impozite şi taxe fiscale“ şi „Venituri din dobânzi“ ca sursă de finanțare pentru proiectul de Ordonanţă de urgență privind restituirea sumelor reprezentând taxa specială pentru autoturisme şi autovehicule, taxa pe poluare pentru autovehicule, taxa pentru emisiile poluante provenite de la autovehicule şi timbrul de mediu pentru autovehicule.</t>
  </si>
  <si>
    <t>Program 2022</t>
  </si>
  <si>
    <t>Modificari +/-</t>
  </si>
  <si>
    <t xml:space="preserve">  ACTIVE FINANCIARE</t>
  </si>
  <si>
    <t>Active fixe</t>
  </si>
  <si>
    <t>Participare la capitalul social al societatilor comerciale</t>
  </si>
  <si>
    <t>72.01.01</t>
  </si>
  <si>
    <t xml:space="preserve">Rectificare Program 2022 </t>
  </si>
  <si>
    <t>Director Economic</t>
  </si>
  <si>
    <t>Mihaela ENE</t>
  </si>
  <si>
    <t xml:space="preserve">   ACTIVE NEFINANCIARE</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</si>
</sst>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l_e_i_-;\-* #,##0\ _l_e_i_-;_-* &quot;-&quot;\ _l_e_i_-;_-@_-"/>
    <numFmt numFmtId="175" formatCode="_-* #,##0.00\ _l_e_i_-;\-* #,##0.00\ _l_e_i_-;_-* &quot;-&quot;??\ _l_e_i_-;_-@_-"/>
    <numFmt numFmtId="176" formatCode="#,##0\ &quot;RON&quot;;\-#,##0\ &quot;RON&quot;"/>
    <numFmt numFmtId="177" formatCode="#,##0\ &quot;RON&quot;;[Red]\-#,##0\ &quot;RON&quot;"/>
    <numFmt numFmtId="178" formatCode="#,##0.00\ &quot;RON&quot;;\-#,##0.00\ &quot;RON&quot;"/>
    <numFmt numFmtId="179" formatCode="#,##0.00\ &quot;RON&quot;;[Red]\-#,##0.00\ &quot;RON&quot;"/>
    <numFmt numFmtId="180" formatCode="_-* #,##0\ &quot;RON&quot;_-;\-* #,##0\ &quot;RON&quot;_-;_-* &quot;-&quot;\ &quot;RON&quot;_-;_-@_-"/>
    <numFmt numFmtId="181" formatCode="_-* #,##0\ _R_O_N_-;\-* #,##0\ _R_O_N_-;_-* &quot;-&quot;\ _R_O_N_-;_-@_-"/>
    <numFmt numFmtId="182" formatCode="_-* #,##0.00\ &quot;RON&quot;_-;\-* #,##0.00\ &quot;RON&quot;_-;_-* &quot;-&quot;??\ &quot;RON&quot;_-;_-@_-"/>
    <numFmt numFmtId="183" formatCode="_-* #,##0.00\ _R_O_N_-;\-* #,##0.00\ _R_O_N_-;_-* &quot;-&quot;??\ _R_O_N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2]\ #,##0.00_);[Red]\([$€-2]\ #,##0.00\)"/>
  </numFmts>
  <fonts count="57">
    <font>
      <sz val="10"/>
      <name val="Arial"/>
      <family val="2"/>
    </font>
    <font>
      <b/>
      <sz val="12"/>
      <name val="Arial"/>
      <family val="2"/>
    </font>
    <font>
      <sz val="12"/>
      <name val="Arial"/>
      <family val="2"/>
    </font>
    <font>
      <b/>
      <sz val="12"/>
      <name val="Times New Roman"/>
      <family val="1"/>
    </font>
    <font>
      <sz val="12"/>
      <name val="Times New Roman"/>
      <family val="1"/>
    </font>
    <font>
      <sz val="8"/>
      <name val="Arial"/>
      <family val="2"/>
    </font>
    <font>
      <sz val="10"/>
      <name val="Arial-T&amp;M"/>
      <family val="0"/>
    </font>
    <font>
      <b/>
      <sz val="14"/>
      <name val="Arial"/>
      <family val="2"/>
    </font>
    <font>
      <b/>
      <sz val="11"/>
      <name val="Arial"/>
      <family val="2"/>
    </font>
    <font>
      <b/>
      <sz val="10"/>
      <name val="Arial"/>
      <family val="2"/>
    </font>
    <font>
      <sz val="11"/>
      <name val="Arial"/>
      <family val="2"/>
    </font>
    <font>
      <u val="single"/>
      <sz val="12"/>
      <name val="Arial"/>
      <family val="2"/>
    </font>
    <font>
      <b/>
      <sz val="14"/>
      <name val="Calibri"/>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color indexed="8"/>
      <name val="Arial"/>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color indexed="8"/>
      </top>
      <bottom style="thin">
        <color indexed="8"/>
      </bottom>
    </border>
    <border>
      <left style="medium"/>
      <right style="medium"/>
      <top style="thin">
        <color indexed="8"/>
      </top>
      <bottom style="thin"/>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color indexed="8"/>
      </bottom>
    </border>
    <border>
      <left style="medium"/>
      <right style="medium"/>
      <top style="thin">
        <color indexed="8"/>
      </top>
      <bottom>
        <color indexed="63"/>
      </bottom>
    </border>
    <border>
      <left style="medium"/>
      <right style="medium"/>
      <top style="medium">
        <color indexed="8"/>
      </top>
      <bottom>
        <color indexed="63"/>
      </bottom>
    </border>
    <border>
      <left style="medium"/>
      <right style="medium"/>
      <top style="medium"/>
      <bottom style="thin">
        <color indexed="8"/>
      </bottom>
    </border>
    <border>
      <left style="medium"/>
      <right style="medium"/>
      <top style="thin">
        <color indexed="8"/>
      </top>
      <bottom style="medium"/>
    </border>
    <border>
      <left style="medium"/>
      <right style="medium"/>
      <top style="medium">
        <color indexed="8"/>
      </top>
      <bottom style="medium"/>
    </border>
    <border>
      <left style="medium"/>
      <right style="medium"/>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3">
    <xf numFmtId="0" fontId="0" fillId="0" borderId="0" xfId="0" applyAlignment="1">
      <alignment/>
    </xf>
    <xf numFmtId="0" fontId="1" fillId="0" borderId="0" xfId="0" applyFont="1" applyAlignment="1">
      <alignment/>
    </xf>
    <xf numFmtId="49" fontId="2" fillId="0" borderId="0" xfId="0" applyNumberFormat="1" applyFont="1" applyAlignment="1">
      <alignment horizontal="center"/>
    </xf>
    <xf numFmtId="0" fontId="1" fillId="0" borderId="10" xfId="61" applyFont="1" applyBorder="1" applyAlignment="1">
      <alignment horizontal="left" vertical="center" wrapText="1"/>
      <protection/>
    </xf>
    <xf numFmtId="0" fontId="2" fillId="0" borderId="10" xfId="61" applyFont="1" applyBorder="1" applyAlignment="1">
      <alignment horizontal="left" vertical="center" wrapText="1"/>
      <protection/>
    </xf>
    <xf numFmtId="49" fontId="1" fillId="0" borderId="10" xfId="61" applyNumberFormat="1" applyFont="1" applyBorder="1" applyAlignment="1">
      <alignment horizontal="center" vertical="center" wrapText="1"/>
      <protection/>
    </xf>
    <xf numFmtId="49" fontId="2" fillId="0" borderId="10" xfId="61" applyNumberFormat="1" applyFont="1" applyBorder="1" applyAlignment="1">
      <alignment horizontal="center" vertical="center" wrapText="1"/>
      <protection/>
    </xf>
    <xf numFmtId="0" fontId="1" fillId="0" borderId="0" xfId="0" applyFont="1" applyAlignment="1">
      <alignment horizontal="center"/>
    </xf>
    <xf numFmtId="0" fontId="3" fillId="0" borderId="0" xfId="0" applyFont="1" applyAlignment="1">
      <alignment horizontal="right"/>
    </xf>
    <xf numFmtId="0" fontId="1" fillId="0" borderId="0" xfId="0" applyFont="1" applyAlignment="1">
      <alignment/>
    </xf>
    <xf numFmtId="0" fontId="2" fillId="0" borderId="0" xfId="0" applyFont="1" applyAlignment="1">
      <alignment/>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Alignment="1">
      <alignment/>
    </xf>
    <xf numFmtId="4" fontId="1" fillId="0" borderId="0" xfId="0" applyNumberFormat="1" applyFont="1" applyAlignment="1">
      <alignment/>
    </xf>
    <xf numFmtId="49" fontId="4" fillId="0" borderId="0" xfId="0" applyNumberFormat="1" applyFont="1" applyAlignment="1">
      <alignment horizontal="center" vertical="top" wrapText="1"/>
    </xf>
    <xf numFmtId="3" fontId="1" fillId="0" borderId="11" xfId="0" applyNumberFormat="1" applyFont="1" applyBorder="1" applyAlignment="1">
      <alignment vertical="center" wrapText="1"/>
    </xf>
    <xf numFmtId="3" fontId="1" fillId="33" borderId="11" xfId="48" applyNumberFormat="1" applyFont="1" applyFill="1" applyBorder="1" applyAlignment="1">
      <alignment vertical="center"/>
    </xf>
    <xf numFmtId="3" fontId="1" fillId="33" borderId="11" xfId="39" applyNumberFormat="1" applyFont="1" applyFill="1" applyBorder="1" applyAlignment="1">
      <alignment vertical="center" wrapText="1"/>
    </xf>
    <xf numFmtId="3" fontId="1" fillId="0" borderId="11" xfId="0" applyNumberFormat="1" applyFont="1" applyBorder="1" applyAlignment="1">
      <alignment horizontal="right" vertical="top" wrapText="1"/>
    </xf>
    <xf numFmtId="3" fontId="1" fillId="0" borderId="12" xfId="0" applyNumberFormat="1" applyFont="1" applyBorder="1" applyAlignment="1">
      <alignment horizontal="right" vertical="top" wrapText="1"/>
    </xf>
    <xf numFmtId="3" fontId="1" fillId="0" borderId="13" xfId="0" applyNumberFormat="1" applyFont="1" applyBorder="1" applyAlignment="1">
      <alignment horizontal="right" vertical="top" wrapText="1"/>
    </xf>
    <xf numFmtId="0" fontId="8" fillId="0" borderId="0" xfId="0" applyFont="1" applyAlignment="1">
      <alignment/>
    </xf>
    <xf numFmtId="0" fontId="9" fillId="0" borderId="0" xfId="0" applyFont="1" applyAlignment="1">
      <alignment/>
    </xf>
    <xf numFmtId="0" fontId="0" fillId="0" borderId="0" xfId="0" applyFont="1" applyAlignment="1">
      <alignment/>
    </xf>
    <xf numFmtId="49" fontId="10" fillId="0" borderId="0" xfId="0" applyNumberFormat="1" applyFont="1" applyAlignment="1">
      <alignment horizontal="left"/>
    </xf>
    <xf numFmtId="0" fontId="0" fillId="0" borderId="0" xfId="0" applyFont="1" applyAlignment="1">
      <alignment horizontal="left"/>
    </xf>
    <xf numFmtId="0" fontId="10" fillId="0" borderId="0" xfId="0" applyFont="1" applyAlignment="1">
      <alignment/>
    </xf>
    <xf numFmtId="0" fontId="10" fillId="0" borderId="0" xfId="0" applyFont="1" applyAlignment="1">
      <alignment horizontal="center"/>
    </xf>
    <xf numFmtId="3" fontId="1" fillId="0" borderId="11" xfId="61" applyNumberFormat="1" applyFont="1" applyBorder="1" applyAlignment="1">
      <alignment horizontal="right" vertical="center" wrapText="1"/>
      <protection/>
    </xf>
    <xf numFmtId="49" fontId="1" fillId="0" borderId="11" xfId="61" applyNumberFormat="1" applyFont="1" applyBorder="1" applyAlignment="1">
      <alignment horizontal="center" vertical="center" wrapText="1"/>
      <protection/>
    </xf>
    <xf numFmtId="49" fontId="1" fillId="0" borderId="14" xfId="61" applyNumberFormat="1" applyFont="1" applyBorder="1" applyAlignment="1">
      <alignment horizontal="center" vertical="center" wrapText="1"/>
      <protection/>
    </xf>
    <xf numFmtId="49" fontId="2" fillId="0" borderId="11" xfId="61" applyNumberFormat="1" applyFont="1" applyBorder="1" applyAlignment="1">
      <alignment horizontal="center" vertical="center" wrapText="1"/>
      <protection/>
    </xf>
    <xf numFmtId="3" fontId="1" fillId="0" borderId="11" xfId="61" applyNumberFormat="1" applyFont="1" applyFill="1" applyBorder="1" applyAlignment="1">
      <alignment horizontal="right" vertical="center" wrapText="1"/>
      <protection/>
    </xf>
    <xf numFmtId="3" fontId="1" fillId="0" borderId="11" xfId="61" applyNumberFormat="1" applyFont="1" applyFill="1" applyBorder="1" applyAlignment="1">
      <alignment vertical="center"/>
      <protection/>
    </xf>
    <xf numFmtId="49" fontId="2" fillId="33" borderId="11" xfId="61" applyNumberFormat="1" applyFont="1" applyFill="1" applyBorder="1" applyAlignment="1">
      <alignment horizontal="center" vertical="center" wrapText="1"/>
      <protection/>
    </xf>
    <xf numFmtId="49" fontId="5"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61" applyNumberFormat="1" applyFont="1" applyBorder="1" applyAlignment="1">
      <alignment horizontal="center" vertical="center" wrapText="1"/>
      <protection/>
    </xf>
    <xf numFmtId="49" fontId="2" fillId="33" borderId="16" xfId="61" applyNumberFormat="1" applyFont="1" applyFill="1" applyBorder="1" applyAlignment="1">
      <alignment horizontal="center" vertical="center" wrapText="1"/>
      <protection/>
    </xf>
    <xf numFmtId="49" fontId="2" fillId="0" borderId="16" xfId="61" applyNumberFormat="1" applyFont="1" applyBorder="1" applyAlignment="1">
      <alignment horizontal="center" vertical="center" wrapText="1"/>
      <protection/>
    </xf>
    <xf numFmtId="49" fontId="1" fillId="33" borderId="11" xfId="48" applyNumberFormat="1" applyFont="1" applyFill="1" applyBorder="1" applyAlignment="1">
      <alignment horizontal="center" vertical="center" wrapText="1"/>
    </xf>
    <xf numFmtId="49" fontId="2" fillId="33" borderId="11" xfId="48" applyNumberFormat="1" applyFont="1" applyFill="1" applyBorder="1" applyAlignment="1">
      <alignment horizontal="center" vertical="center" wrapText="1"/>
    </xf>
    <xf numFmtId="49" fontId="1" fillId="33" borderId="11" xfId="39" applyNumberFormat="1" applyFont="1" applyFill="1" applyBorder="1" applyAlignment="1">
      <alignment horizontal="center" vertical="center" wrapText="1"/>
    </xf>
    <xf numFmtId="49" fontId="2" fillId="33" borderId="11" xfId="39" applyNumberFormat="1" applyFont="1" applyFill="1" applyBorder="1" applyAlignment="1">
      <alignment horizontal="center" vertical="center" wrapText="1"/>
    </xf>
    <xf numFmtId="49" fontId="1" fillId="0" borderId="11" xfId="0" applyNumberFormat="1" applyFont="1" applyBorder="1" applyAlignment="1">
      <alignment horizontal="center" vertical="top" wrapText="1"/>
    </xf>
    <xf numFmtId="49" fontId="1" fillId="33" borderId="11" xfId="0" applyNumberFormat="1" applyFont="1" applyFill="1" applyBorder="1" applyAlignment="1">
      <alignment horizontal="center" vertical="top" wrapText="1"/>
    </xf>
    <xf numFmtId="49" fontId="33" fillId="33" borderId="11" xfId="39" applyNumberFormat="1" applyFont="1" applyFill="1" applyBorder="1" applyAlignment="1">
      <alignment horizontal="center" vertical="top" wrapText="1"/>
    </xf>
    <xf numFmtId="49" fontId="1" fillId="33" borderId="11" xfId="61" applyNumberFormat="1" applyFont="1" applyFill="1" applyBorder="1" applyAlignment="1">
      <alignment horizontal="center" vertical="top" wrapText="1"/>
      <protection/>
    </xf>
    <xf numFmtId="49" fontId="2" fillId="0" borderId="11" xfId="0" applyNumberFormat="1" applyFont="1" applyBorder="1" applyAlignment="1">
      <alignment horizontal="center" vertical="top" wrapText="1"/>
    </xf>
    <xf numFmtId="49" fontId="1" fillId="0" borderId="16" xfId="61" applyNumberFormat="1" applyFont="1" applyBorder="1" applyAlignment="1">
      <alignment horizontal="center" vertical="top" wrapText="1"/>
      <protection/>
    </xf>
    <xf numFmtId="3" fontId="1" fillId="0" borderId="17" xfId="0" applyNumberFormat="1" applyFont="1" applyBorder="1" applyAlignment="1">
      <alignment horizontal="right" vertical="top" wrapText="1"/>
    </xf>
    <xf numFmtId="49" fontId="1" fillId="0" borderId="16" xfId="61" applyNumberFormat="1" applyFont="1" applyBorder="1" applyAlignment="1">
      <alignment horizontal="center" vertical="center" wrapText="1"/>
      <protection/>
    </xf>
    <xf numFmtId="49" fontId="1" fillId="0" borderId="16"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49" fontId="1" fillId="0" borderId="18" xfId="61" applyNumberFormat="1" applyFont="1" applyBorder="1" applyAlignment="1">
      <alignment horizontal="center" vertical="top" wrapText="1"/>
      <protection/>
    </xf>
    <xf numFmtId="3" fontId="2" fillId="0" borderId="19" xfId="61" applyNumberFormat="1" applyFont="1" applyBorder="1" applyAlignment="1">
      <alignment horizontal="center" vertical="top" wrapText="1"/>
      <protection/>
    </xf>
    <xf numFmtId="3" fontId="1" fillId="0" borderId="20" xfId="0" applyNumberFormat="1" applyFont="1" applyBorder="1" applyAlignment="1">
      <alignment horizontal="center" vertical="top" wrapText="1"/>
    </xf>
    <xf numFmtId="0" fontId="5"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1" fillId="0" borderId="11" xfId="0" applyFont="1" applyBorder="1" applyAlignment="1">
      <alignment horizontal="left" vertical="center" wrapText="1"/>
    </xf>
    <xf numFmtId="0" fontId="2" fillId="33" borderId="11" xfId="61" applyFont="1" applyFill="1" applyBorder="1" applyAlignment="1">
      <alignment vertical="center" wrapText="1"/>
      <protection/>
    </xf>
    <xf numFmtId="0" fontId="2" fillId="33" borderId="11" xfId="60" applyFont="1" applyFill="1" applyBorder="1" applyAlignment="1">
      <alignment vertical="center" wrapText="1"/>
      <protection/>
    </xf>
    <xf numFmtId="0" fontId="2" fillId="0" borderId="14" xfId="0" applyFont="1" applyBorder="1" applyAlignment="1">
      <alignment wrapText="1"/>
    </xf>
    <xf numFmtId="0" fontId="1" fillId="0" borderId="11" xfId="61" applyFont="1" applyBorder="1" applyAlignment="1">
      <alignment horizontal="center" vertical="center" wrapText="1"/>
      <protection/>
    </xf>
    <xf numFmtId="0" fontId="2" fillId="0" borderId="11" xfId="61" applyFont="1" applyBorder="1" applyAlignment="1">
      <alignment vertical="center" wrapText="1"/>
      <protection/>
    </xf>
    <xf numFmtId="0" fontId="33" fillId="33" borderId="11" xfId="39" applyFont="1" applyFill="1" applyBorder="1" applyAlignment="1">
      <alignment vertical="center" wrapText="1"/>
    </xf>
    <xf numFmtId="0" fontId="33" fillId="33" borderId="17" xfId="39" applyFont="1" applyFill="1" applyBorder="1" applyAlignment="1">
      <alignment horizontal="left" vertical="center" wrapText="1"/>
    </xf>
    <xf numFmtId="49" fontId="1" fillId="0" borderId="10" xfId="61" applyNumberFormat="1" applyFont="1" applyBorder="1" applyAlignment="1">
      <alignment horizontal="left" vertical="center" wrapText="1"/>
      <protection/>
    </xf>
    <xf numFmtId="0" fontId="1" fillId="0" borderId="16"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10" xfId="57" applyFont="1" applyBorder="1" applyAlignment="1">
      <alignment horizontal="right"/>
      <protection/>
    </xf>
    <xf numFmtId="0" fontId="1" fillId="0" borderId="11" xfId="0" applyFont="1" applyBorder="1" applyAlignment="1">
      <alignment horizontal="center" vertical="top" wrapText="1"/>
    </xf>
    <xf numFmtId="0" fontId="2" fillId="0" borderId="11" xfId="0" applyFont="1" applyBorder="1" applyAlignment="1">
      <alignment horizontal="justify" vertical="top" wrapText="1"/>
    </xf>
    <xf numFmtId="0" fontId="2" fillId="0" borderId="22" xfId="57" applyFont="1" applyBorder="1" applyAlignment="1">
      <alignment horizontal="right"/>
      <protection/>
    </xf>
    <xf numFmtId="0" fontId="1" fillId="0" borderId="10" xfId="61" applyFont="1" applyBorder="1" applyAlignment="1">
      <alignment vertical="center" wrapText="1"/>
      <protection/>
    </xf>
    <xf numFmtId="0" fontId="1" fillId="0" borderId="10" xfId="57" applyFont="1" applyBorder="1" applyAlignment="1">
      <alignment horizontal="right"/>
      <protection/>
    </xf>
    <xf numFmtId="0" fontId="1" fillId="0" borderId="17" xfId="61" applyFont="1" applyBorder="1" applyAlignment="1">
      <alignment horizontal="center" vertical="center" wrapText="1"/>
      <protection/>
    </xf>
    <xf numFmtId="0" fontId="2" fillId="0" borderId="10" xfId="57" applyFont="1" applyBorder="1" applyAlignment="1">
      <alignment horizontal="right"/>
      <protection/>
    </xf>
    <xf numFmtId="0" fontId="2" fillId="0" borderId="13" xfId="57" applyFont="1" applyBorder="1" applyAlignment="1">
      <alignment horizontal="right"/>
      <protection/>
    </xf>
    <xf numFmtId="0" fontId="1" fillId="0" borderId="10" xfId="61" applyFont="1" applyBorder="1" applyAlignment="1">
      <alignment horizontal="left" vertical="center" wrapText="1"/>
      <protection/>
    </xf>
    <xf numFmtId="0" fontId="1" fillId="0" borderId="16" xfId="0" applyFont="1" applyBorder="1" applyAlignment="1">
      <alignment horizontal="justify" vertical="top" wrapText="1"/>
    </xf>
    <xf numFmtId="0" fontId="2" fillId="0" borderId="11" xfId="61" applyFont="1" applyBorder="1" applyAlignment="1">
      <alignment horizontal="right" vertical="center" wrapText="1"/>
      <protection/>
    </xf>
    <xf numFmtId="0" fontId="2" fillId="0" borderId="12" xfId="0" applyFont="1" applyBorder="1" applyAlignment="1">
      <alignment horizontal="justify" vertical="top" wrapText="1"/>
    </xf>
    <xf numFmtId="0" fontId="2" fillId="0" borderId="12" xfId="0" applyFont="1" applyBorder="1" applyAlignment="1">
      <alignment horizontal="right" vertical="top" wrapText="1"/>
    </xf>
    <xf numFmtId="0" fontId="1" fillId="0" borderId="18" xfId="61" applyFont="1" applyBorder="1" applyAlignment="1">
      <alignment horizontal="justify" vertical="top" wrapText="1"/>
      <protection/>
    </xf>
    <xf numFmtId="0" fontId="1" fillId="0" borderId="19" xfId="61" applyFont="1" applyBorder="1" applyAlignment="1">
      <alignment horizontal="justify" vertical="top" wrapText="1"/>
      <protection/>
    </xf>
    <xf numFmtId="0" fontId="1" fillId="0" borderId="20" xfId="61" applyFont="1" applyBorder="1" applyAlignment="1">
      <alignment horizontal="justify" vertical="top" wrapText="1"/>
      <protection/>
    </xf>
    <xf numFmtId="3" fontId="1" fillId="33" borderId="13" xfId="61" applyNumberFormat="1" applyFont="1" applyFill="1" applyBorder="1" applyAlignment="1">
      <alignment horizontal="right" vertical="center" wrapText="1"/>
      <protection/>
    </xf>
    <xf numFmtId="0" fontId="8" fillId="0" borderId="0" xfId="0" applyFont="1" applyAlignment="1">
      <alignment horizontal="left"/>
    </xf>
    <xf numFmtId="49" fontId="1"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Alignment="1">
      <alignment horizontal="right"/>
    </xf>
    <xf numFmtId="49" fontId="5" fillId="0" borderId="23" xfId="0" applyNumberFormat="1" applyFont="1" applyBorder="1" applyAlignment="1">
      <alignment horizontal="center" vertical="center" wrapText="1"/>
    </xf>
    <xf numFmtId="3" fontId="2" fillId="0" borderId="10" xfId="0" applyNumberFormat="1" applyFont="1" applyBorder="1" applyAlignment="1">
      <alignment vertical="center" wrapText="1"/>
    </xf>
    <xf numFmtId="0" fontId="1" fillId="0" borderId="10" xfId="57" applyFont="1" applyBorder="1" applyAlignment="1">
      <alignment horizontal="center"/>
      <protection/>
    </xf>
    <xf numFmtId="0" fontId="9" fillId="0" borderId="0" xfId="0" applyFont="1" applyAlignment="1">
      <alignment horizontal="center"/>
    </xf>
    <xf numFmtId="49" fontId="0" fillId="0" borderId="0" xfId="0" applyNumberFormat="1" applyFont="1" applyAlignment="1">
      <alignment horizontal="center"/>
    </xf>
    <xf numFmtId="0" fontId="2" fillId="0" borderId="0" xfId="0" applyFont="1" applyAlignment="1">
      <alignment horizontal="left"/>
    </xf>
    <xf numFmtId="0" fontId="0" fillId="0" borderId="0" xfId="0" applyFont="1" applyAlignment="1">
      <alignment horizontal="center"/>
    </xf>
    <xf numFmtId="3" fontId="1" fillId="0" borderId="19" xfId="0" applyNumberFormat="1" applyFont="1" applyBorder="1" applyAlignment="1">
      <alignment vertical="center" wrapText="1"/>
    </xf>
    <xf numFmtId="3" fontId="1" fillId="0" borderId="11" xfId="61" applyNumberFormat="1" applyFont="1" applyBorder="1" applyAlignment="1">
      <alignment vertical="center"/>
      <protection/>
    </xf>
    <xf numFmtId="3" fontId="1" fillId="0" borderId="10" xfId="0" applyNumberFormat="1" applyFont="1" applyBorder="1" applyAlignment="1">
      <alignment/>
    </xf>
    <xf numFmtId="3" fontId="1" fillId="0" borderId="19" xfId="61" applyNumberFormat="1" applyFont="1" applyBorder="1" applyAlignment="1">
      <alignment horizontal="center" vertical="top" wrapText="1"/>
      <protection/>
    </xf>
    <xf numFmtId="3" fontId="1" fillId="0" borderId="23" xfId="61" applyNumberFormat="1" applyFont="1" applyBorder="1" applyAlignment="1">
      <alignment horizontal="center" vertical="top" wrapText="1"/>
      <protection/>
    </xf>
    <xf numFmtId="3" fontId="1" fillId="0" borderId="10" xfId="0" applyNumberFormat="1" applyFont="1" applyBorder="1" applyAlignment="1">
      <alignment vertical="center" wrapText="1"/>
    </xf>
    <xf numFmtId="3" fontId="2" fillId="0" borderId="10" xfId="61" applyNumberFormat="1" applyFont="1" applyBorder="1" applyAlignment="1">
      <alignment vertical="center"/>
      <protection/>
    </xf>
    <xf numFmtId="3" fontId="2" fillId="0" borderId="10" xfId="0" applyNumberFormat="1" applyFont="1" applyBorder="1" applyAlignment="1">
      <alignment vertical="center" wrapText="1"/>
    </xf>
    <xf numFmtId="3" fontId="2" fillId="0" borderId="12" xfId="0" applyNumberFormat="1" applyFont="1" applyBorder="1" applyAlignment="1">
      <alignment horizontal="right" vertical="top" wrapText="1"/>
    </xf>
    <xf numFmtId="3" fontId="2" fillId="0" borderId="13" xfId="0" applyNumberFormat="1" applyFont="1" applyBorder="1" applyAlignment="1">
      <alignment horizontal="right" vertical="top" wrapText="1"/>
    </xf>
    <xf numFmtId="9" fontId="2" fillId="0" borderId="0" xfId="0" applyNumberFormat="1" applyFont="1" applyAlignment="1">
      <alignment/>
    </xf>
    <xf numFmtId="3" fontId="1" fillId="33" borderId="11" xfId="61" applyNumberFormat="1" applyFont="1" applyFill="1" applyBorder="1" applyAlignment="1">
      <alignment vertical="center"/>
      <protection/>
    </xf>
    <xf numFmtId="3" fontId="2" fillId="0" borderId="10" xfId="61" applyNumberFormat="1" applyFont="1" applyBorder="1" applyAlignment="1">
      <alignment vertical="center"/>
      <protection/>
    </xf>
    <xf numFmtId="3" fontId="2" fillId="33" borderId="11" xfId="61" applyNumberFormat="1" applyFont="1" applyFill="1" applyBorder="1" applyAlignment="1">
      <alignment vertical="center"/>
      <protection/>
    </xf>
    <xf numFmtId="3" fontId="55" fillId="0" borderId="10" xfId="0" applyNumberFormat="1" applyFont="1" applyBorder="1" applyAlignment="1">
      <alignment vertical="center" wrapText="1"/>
    </xf>
    <xf numFmtId="0" fontId="2" fillId="0" borderId="0" xfId="0" applyFont="1" applyFill="1" applyAlignment="1">
      <alignment/>
    </xf>
    <xf numFmtId="49" fontId="2" fillId="0" borderId="0" xfId="0" applyNumberFormat="1" applyFont="1" applyFill="1" applyAlignment="1">
      <alignment horizontal="center"/>
    </xf>
    <xf numFmtId="3" fontId="2" fillId="33" borderId="11" xfId="61" applyNumberFormat="1" applyFont="1" applyFill="1" applyBorder="1" applyAlignment="1">
      <alignment vertical="center"/>
      <protection/>
    </xf>
    <xf numFmtId="0" fontId="2" fillId="0" borderId="0" xfId="0" applyFont="1" applyBorder="1" applyAlignment="1">
      <alignment/>
    </xf>
    <xf numFmtId="0" fontId="2" fillId="0" borderId="14" xfId="0" applyFont="1" applyBorder="1" applyAlignment="1">
      <alignment horizontal="right" vertical="top" wrapText="1"/>
    </xf>
    <xf numFmtId="3" fontId="2" fillId="0" borderId="14" xfId="0" applyNumberFormat="1" applyFont="1" applyBorder="1" applyAlignment="1">
      <alignment horizontal="right" vertical="top" wrapText="1"/>
    </xf>
    <xf numFmtId="3" fontId="1" fillId="33" borderId="11" xfId="61" applyNumberFormat="1" applyFont="1" applyFill="1" applyBorder="1" applyAlignment="1">
      <alignment horizontal="center"/>
      <protection/>
    </xf>
    <xf numFmtId="3" fontId="2" fillId="0" borderId="10" xfId="61" applyNumberFormat="1" applyFont="1" applyBorder="1" applyAlignment="1">
      <alignment horizontal="right" vertical="center"/>
      <protection/>
    </xf>
    <xf numFmtId="3" fontId="2" fillId="0" borderId="10" xfId="61" applyNumberFormat="1" applyFont="1" applyFill="1" applyBorder="1" applyAlignment="1">
      <alignment horizontal="right" vertical="center"/>
      <protection/>
    </xf>
    <xf numFmtId="3" fontId="2" fillId="0" borderId="10" xfId="61" applyNumberFormat="1" applyFont="1" applyBorder="1" applyAlignment="1">
      <alignment horizontal="right" vertical="center"/>
      <protection/>
    </xf>
    <xf numFmtId="0" fontId="12" fillId="33" borderId="14" xfId="0" applyFont="1" applyFill="1" applyBorder="1" applyAlignment="1">
      <alignment/>
    </xf>
    <xf numFmtId="0" fontId="1" fillId="0" borderId="22" xfId="61" applyFont="1" applyBorder="1" applyAlignment="1">
      <alignment horizontal="center" vertical="top" wrapText="1"/>
      <protection/>
    </xf>
    <xf numFmtId="0" fontId="1" fillId="34" borderId="14" xfId="0" applyFont="1" applyFill="1" applyBorder="1" applyAlignment="1">
      <alignment vertical="center"/>
    </xf>
    <xf numFmtId="0" fontId="2" fillId="33" borderId="22" xfId="0" applyFont="1" applyFill="1" applyBorder="1" applyAlignment="1">
      <alignment horizontal="center"/>
    </xf>
    <xf numFmtId="0" fontId="2" fillId="33" borderId="13" xfId="0" applyFont="1" applyFill="1" applyBorder="1" applyAlignment="1">
      <alignment horizontal="center"/>
    </xf>
    <xf numFmtId="0" fontId="56" fillId="0" borderId="14" xfId="0" applyFont="1" applyBorder="1" applyAlignment="1">
      <alignment/>
    </xf>
    <xf numFmtId="49" fontId="1" fillId="35" borderId="24"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25" xfId="0" applyNumberFormat="1" applyFont="1" applyFill="1" applyBorder="1" applyAlignment="1">
      <alignment horizontal="center" vertical="center" wrapText="1"/>
    </xf>
    <xf numFmtId="0" fontId="1" fillId="33" borderId="17" xfId="61" applyNumberFormat="1" applyFont="1" applyFill="1" applyBorder="1" applyAlignment="1">
      <alignment horizontal="center" vertical="center" wrapText="1"/>
      <protection/>
    </xf>
    <xf numFmtId="0" fontId="1" fillId="33" borderId="14" xfId="61" applyNumberFormat="1" applyFont="1" applyFill="1" applyBorder="1" applyAlignment="1">
      <alignment horizontal="center" vertical="center" wrapText="1"/>
      <protection/>
    </xf>
    <xf numFmtId="0" fontId="1" fillId="33" borderId="13" xfId="61" applyNumberFormat="1" applyFont="1" applyFill="1" applyBorder="1" applyAlignment="1">
      <alignment horizontal="center" vertical="center" wrapText="1"/>
      <protection/>
    </xf>
    <xf numFmtId="4" fontId="13" fillId="0" borderId="0" xfId="0" applyNumberFormat="1" applyFont="1" applyAlignment="1">
      <alignment horizontal="left" vertical="center" wrapText="1"/>
    </xf>
    <xf numFmtId="49" fontId="1" fillId="0" borderId="26"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0" xfId="0" applyFont="1" applyFill="1" applyAlignment="1">
      <alignment horizontal="center"/>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BVC 2009_finante_H.G_v2" xfId="60"/>
    <cellStyle name="Normal_BVC_2009_100%_06.03.2009"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72"/>
  <sheetViews>
    <sheetView tabSelected="1" view="pageBreakPreview" zoomScale="70" zoomScaleNormal="70" zoomScaleSheetLayoutView="70" zoomScalePageLayoutView="62" workbookViewId="0" topLeftCell="A93">
      <selection activeCell="D124" sqref="D124"/>
    </sheetView>
  </sheetViews>
  <sheetFormatPr defaultColWidth="9.140625" defaultRowHeight="12.75"/>
  <cols>
    <col min="1" max="1" width="1.28515625" style="10" customWidth="1"/>
    <col min="2" max="2" width="112.421875" style="10" customWidth="1"/>
    <col min="3" max="3" width="13.28125" style="2" customWidth="1"/>
    <col min="4" max="4" width="18.8515625" style="98" customWidth="1"/>
    <col min="5" max="5" width="16.00390625" style="10" customWidth="1"/>
    <col min="6" max="6" width="15.8515625" style="10" bestFit="1" customWidth="1"/>
    <col min="7" max="16384" width="9.140625" style="10" customWidth="1"/>
  </cols>
  <sheetData>
    <row r="2" spans="2:3" ht="15.75">
      <c r="B2" s="1" t="s">
        <v>0</v>
      </c>
      <c r="C2" s="97"/>
    </row>
    <row r="3" spans="2:3" ht="15.75">
      <c r="B3" s="1"/>
      <c r="C3" s="7" t="s">
        <v>129</v>
      </c>
    </row>
    <row r="4" spans="2:4" ht="15.75">
      <c r="B4" s="1"/>
      <c r="C4" s="96" t="s">
        <v>119</v>
      </c>
      <c r="D4" s="9"/>
    </row>
    <row r="5" spans="2:4" ht="15.75">
      <c r="B5" s="1"/>
      <c r="C5" s="96"/>
      <c r="D5" s="9"/>
    </row>
    <row r="9" spans="2:3" ht="15">
      <c r="B9" s="122"/>
      <c r="C9" s="123"/>
    </row>
    <row r="10" spans="2:4" ht="15.75">
      <c r="B10" s="148" t="s">
        <v>108</v>
      </c>
      <c r="C10" s="148"/>
      <c r="D10" s="9" t="s">
        <v>126</v>
      </c>
    </row>
    <row r="11" spans="2:3" ht="15.75">
      <c r="B11" s="148" t="s">
        <v>127</v>
      </c>
      <c r="C11" s="148"/>
    </row>
    <row r="12" ht="15.75">
      <c r="B12" s="7"/>
    </row>
    <row r="13" spans="2:4" ht="15.75">
      <c r="B13" s="7"/>
      <c r="D13" s="9"/>
    </row>
    <row r="14" ht="15.75">
      <c r="B14" s="7"/>
    </row>
    <row r="15" spans="2:3" ht="15.75">
      <c r="B15" s="149"/>
      <c r="C15" s="149"/>
    </row>
    <row r="16" spans="2:4" ht="16.5" thickBot="1">
      <c r="B16" s="8" t="s">
        <v>1</v>
      </c>
      <c r="D16" s="99" t="s">
        <v>115</v>
      </c>
    </row>
    <row r="17" spans="1:6" ht="12.75" customHeight="1">
      <c r="A17" s="11"/>
      <c r="B17" s="150" t="s">
        <v>2</v>
      </c>
      <c r="C17" s="145" t="s">
        <v>3</v>
      </c>
      <c r="D17" s="138" t="s">
        <v>131</v>
      </c>
      <c r="E17" s="138" t="s">
        <v>137</v>
      </c>
      <c r="F17" s="138" t="s">
        <v>132</v>
      </c>
    </row>
    <row r="18" spans="1:6" ht="39.75" customHeight="1">
      <c r="A18" s="11"/>
      <c r="B18" s="151"/>
      <c r="C18" s="146"/>
      <c r="D18" s="139"/>
      <c r="E18" s="139"/>
      <c r="F18" s="139"/>
    </row>
    <row r="19" spans="1:6" ht="24.75" customHeight="1" thickBot="1">
      <c r="A19" s="11"/>
      <c r="B19" s="152"/>
      <c r="C19" s="147"/>
      <c r="D19" s="140"/>
      <c r="E19" s="140"/>
      <c r="F19" s="140"/>
    </row>
    <row r="20" spans="1:6" ht="12" customHeight="1" thickBot="1">
      <c r="A20" s="11"/>
      <c r="B20" s="61">
        <v>1</v>
      </c>
      <c r="C20" s="36" t="s">
        <v>60</v>
      </c>
      <c r="D20" s="100" t="s">
        <v>75</v>
      </c>
      <c r="E20" s="100">
        <v>4</v>
      </c>
      <c r="F20" s="100">
        <v>5</v>
      </c>
    </row>
    <row r="21" spans="1:6" ht="15.75">
      <c r="A21" s="11"/>
      <c r="B21" s="62" t="s">
        <v>4</v>
      </c>
      <c r="C21" s="37"/>
      <c r="D21" s="107">
        <f>D22+D55+D57+D59</f>
        <v>3271868</v>
      </c>
      <c r="E21" s="107">
        <f>E22+E55+E57+E59</f>
        <v>3271868</v>
      </c>
      <c r="F21" s="107">
        <f>E21-D21</f>
        <v>0</v>
      </c>
    </row>
    <row r="22" spans="1:6" ht="15.75">
      <c r="A22" s="11"/>
      <c r="B22" s="63" t="s">
        <v>5</v>
      </c>
      <c r="C22" s="38"/>
      <c r="D22" s="16">
        <f>D23+D49</f>
        <v>2973752</v>
      </c>
      <c r="E22" s="16">
        <f>E23+E49</f>
        <v>2973752</v>
      </c>
      <c r="F22" s="16">
        <f aca="true" t="shared" si="0" ref="F22:F84">E22-D22</f>
        <v>0</v>
      </c>
    </row>
    <row r="23" spans="1:6" ht="15.75">
      <c r="A23" s="11"/>
      <c r="B23" s="63" t="s">
        <v>6</v>
      </c>
      <c r="C23" s="38"/>
      <c r="D23" s="16">
        <f>D25+D27</f>
        <v>761000</v>
      </c>
      <c r="E23" s="16">
        <f>E25+E27</f>
        <v>761000</v>
      </c>
      <c r="F23" s="16">
        <f t="shared" si="0"/>
        <v>0</v>
      </c>
    </row>
    <row r="24" spans="1:6" ht="15.75">
      <c r="A24" s="11"/>
      <c r="B24" s="64" t="s">
        <v>7</v>
      </c>
      <c r="C24" s="39"/>
      <c r="D24" s="101"/>
      <c r="E24" s="101"/>
      <c r="F24" s="101">
        <f t="shared" si="0"/>
        <v>0</v>
      </c>
    </row>
    <row r="25" spans="1:6" ht="15.75">
      <c r="A25" s="11"/>
      <c r="B25" s="64" t="s">
        <v>8</v>
      </c>
      <c r="C25" s="39" t="s">
        <v>9</v>
      </c>
      <c r="D25" s="108">
        <f>D26</f>
        <v>0</v>
      </c>
      <c r="E25" s="108">
        <f>E26</f>
        <v>0</v>
      </c>
      <c r="F25" s="108">
        <f t="shared" si="0"/>
        <v>0</v>
      </c>
    </row>
    <row r="26" spans="1:6" ht="15">
      <c r="A26" s="11"/>
      <c r="B26" s="65" t="s">
        <v>10</v>
      </c>
      <c r="C26" s="32" t="s">
        <v>11</v>
      </c>
      <c r="D26" s="101"/>
      <c r="E26" s="101"/>
      <c r="F26" s="101">
        <f t="shared" si="0"/>
        <v>0</v>
      </c>
    </row>
    <row r="27" spans="1:6" ht="15.75">
      <c r="A27" s="11"/>
      <c r="B27" s="66" t="s">
        <v>12</v>
      </c>
      <c r="C27" s="38" t="s">
        <v>13</v>
      </c>
      <c r="D27" s="16">
        <f>D28</f>
        <v>761000</v>
      </c>
      <c r="E27" s="16">
        <f>E28</f>
        <v>761000</v>
      </c>
      <c r="F27" s="16">
        <f t="shared" si="0"/>
        <v>0</v>
      </c>
    </row>
    <row r="28" spans="1:6" ht="15.75">
      <c r="A28" s="11"/>
      <c r="B28" s="66" t="s">
        <v>14</v>
      </c>
      <c r="C28" s="38" t="s">
        <v>15</v>
      </c>
      <c r="D28" s="16">
        <f>D29+D30+D31+D32+D33+D34+D35+D36+D37+D38+D39+D40+D41+D42+D43+D44+D45+D46+D47+D48</f>
        <v>761000</v>
      </c>
      <c r="E28" s="16">
        <f>E29+E30+E31+E32+E33+E34+E35+E36+E37+E38+E39+E40+E41+E42+E43+E44+E45+E46+E47+E48</f>
        <v>761000</v>
      </c>
      <c r="F28" s="16">
        <f t="shared" si="0"/>
        <v>0</v>
      </c>
    </row>
    <row r="29" spans="1:6" ht="30">
      <c r="A29" s="11"/>
      <c r="B29" s="67" t="s">
        <v>98</v>
      </c>
      <c r="C29" s="35" t="s">
        <v>16</v>
      </c>
      <c r="D29" s="114">
        <v>90466</v>
      </c>
      <c r="E29" s="114">
        <v>90466</v>
      </c>
      <c r="F29" s="114">
        <f t="shared" si="0"/>
        <v>0</v>
      </c>
    </row>
    <row r="30" spans="1:6" ht="30">
      <c r="A30" s="11"/>
      <c r="B30" s="67" t="s">
        <v>99</v>
      </c>
      <c r="C30" s="35" t="s">
        <v>17</v>
      </c>
      <c r="D30" s="114">
        <v>6816</v>
      </c>
      <c r="E30" s="114">
        <v>6816</v>
      </c>
      <c r="F30" s="114">
        <f t="shared" si="0"/>
        <v>0</v>
      </c>
    </row>
    <row r="31" spans="1:6" ht="45">
      <c r="A31" s="11"/>
      <c r="B31" s="67" t="s">
        <v>100</v>
      </c>
      <c r="C31" s="35" t="s">
        <v>18</v>
      </c>
      <c r="D31" s="114">
        <v>357596</v>
      </c>
      <c r="E31" s="114">
        <v>357596</v>
      </c>
      <c r="F31" s="114">
        <f t="shared" si="0"/>
        <v>0</v>
      </c>
    </row>
    <row r="32" spans="1:6" ht="105">
      <c r="A32" s="11"/>
      <c r="B32" s="67" t="s">
        <v>101</v>
      </c>
      <c r="C32" s="35" t="s">
        <v>19</v>
      </c>
      <c r="D32" s="113">
        <v>54595</v>
      </c>
      <c r="E32" s="113">
        <v>54595</v>
      </c>
      <c r="F32" s="113">
        <f t="shared" si="0"/>
        <v>0</v>
      </c>
    </row>
    <row r="33" spans="1:6" ht="30">
      <c r="A33" s="11"/>
      <c r="B33" s="67" t="s">
        <v>20</v>
      </c>
      <c r="C33" s="35" t="s">
        <v>21</v>
      </c>
      <c r="D33" s="114">
        <v>16756</v>
      </c>
      <c r="E33" s="114">
        <v>16756</v>
      </c>
      <c r="F33" s="114">
        <f t="shared" si="0"/>
        <v>0</v>
      </c>
    </row>
    <row r="34" spans="1:6" ht="45">
      <c r="A34" s="11"/>
      <c r="B34" s="68" t="s">
        <v>63</v>
      </c>
      <c r="C34" s="35" t="s">
        <v>22</v>
      </c>
      <c r="D34" s="114">
        <v>63501</v>
      </c>
      <c r="E34" s="114">
        <v>63501</v>
      </c>
      <c r="F34" s="114">
        <f t="shared" si="0"/>
        <v>0</v>
      </c>
    </row>
    <row r="35" spans="1:6" ht="60">
      <c r="A35" s="11"/>
      <c r="B35" s="67" t="s">
        <v>23</v>
      </c>
      <c r="C35" s="35" t="s">
        <v>24</v>
      </c>
      <c r="D35" s="114">
        <v>269</v>
      </c>
      <c r="E35" s="114">
        <v>269</v>
      </c>
      <c r="F35" s="114">
        <f t="shared" si="0"/>
        <v>0</v>
      </c>
    </row>
    <row r="36" spans="1:6" ht="30">
      <c r="A36" s="11"/>
      <c r="B36" s="67" t="s">
        <v>25</v>
      </c>
      <c r="C36" s="35" t="s">
        <v>26</v>
      </c>
      <c r="D36" s="114">
        <v>1856</v>
      </c>
      <c r="E36" s="114">
        <v>1856</v>
      </c>
      <c r="F36" s="114">
        <f t="shared" si="0"/>
        <v>0</v>
      </c>
    </row>
    <row r="37" spans="1:6" s="13" customFormat="1" ht="15">
      <c r="A37" s="12"/>
      <c r="B37" s="67" t="s">
        <v>109</v>
      </c>
      <c r="C37" s="35" t="s">
        <v>76</v>
      </c>
      <c r="D37" s="114">
        <v>0</v>
      </c>
      <c r="E37" s="114">
        <v>0</v>
      </c>
      <c r="F37" s="114">
        <f t="shared" si="0"/>
        <v>0</v>
      </c>
    </row>
    <row r="38" spans="1:6" ht="15">
      <c r="A38" s="11"/>
      <c r="B38" s="67" t="s">
        <v>64</v>
      </c>
      <c r="C38" s="35" t="s">
        <v>27</v>
      </c>
      <c r="D38" s="114">
        <v>40</v>
      </c>
      <c r="E38" s="114">
        <v>40</v>
      </c>
      <c r="F38" s="114">
        <f t="shared" si="0"/>
        <v>0</v>
      </c>
    </row>
    <row r="39" spans="1:6" ht="48" customHeight="1">
      <c r="A39" s="11"/>
      <c r="B39" s="69" t="s">
        <v>110</v>
      </c>
      <c r="C39" s="35" t="s">
        <v>28</v>
      </c>
      <c r="D39" s="101">
        <v>25669</v>
      </c>
      <c r="E39" s="101">
        <v>25669</v>
      </c>
      <c r="F39" s="101">
        <f t="shared" si="0"/>
        <v>0</v>
      </c>
    </row>
    <row r="40" spans="1:6" ht="30">
      <c r="A40" s="11"/>
      <c r="B40" s="67" t="s">
        <v>102</v>
      </c>
      <c r="C40" s="35" t="s">
        <v>29</v>
      </c>
      <c r="D40" s="114">
        <v>83972</v>
      </c>
      <c r="E40" s="114">
        <v>83972</v>
      </c>
      <c r="F40" s="114">
        <f t="shared" si="0"/>
        <v>0</v>
      </c>
    </row>
    <row r="41" spans="1:6" ht="45">
      <c r="A41" s="11"/>
      <c r="B41" s="67" t="s">
        <v>103</v>
      </c>
      <c r="C41" s="35" t="s">
        <v>30</v>
      </c>
      <c r="D41" s="114">
        <v>55666</v>
      </c>
      <c r="E41" s="114">
        <v>55666</v>
      </c>
      <c r="F41" s="114">
        <f t="shared" si="0"/>
        <v>0</v>
      </c>
    </row>
    <row r="42" spans="1:6" ht="75">
      <c r="A42" s="11"/>
      <c r="B42" s="67" t="s">
        <v>104</v>
      </c>
      <c r="C42" s="35" t="s">
        <v>31</v>
      </c>
      <c r="D42" s="114">
        <v>0</v>
      </c>
      <c r="E42" s="114">
        <v>0</v>
      </c>
      <c r="F42" s="114">
        <f t="shared" si="0"/>
        <v>0</v>
      </c>
    </row>
    <row r="43" spans="1:6" ht="45">
      <c r="A43" s="11"/>
      <c r="B43" s="67" t="s">
        <v>105</v>
      </c>
      <c r="C43" s="35" t="s">
        <v>32</v>
      </c>
      <c r="D43" s="114">
        <v>0</v>
      </c>
      <c r="E43" s="114">
        <v>0</v>
      </c>
      <c r="F43" s="114">
        <f t="shared" si="0"/>
        <v>0</v>
      </c>
    </row>
    <row r="44" spans="1:6" ht="30">
      <c r="A44" s="11"/>
      <c r="B44" s="67" t="s">
        <v>106</v>
      </c>
      <c r="C44" s="35" t="s">
        <v>68</v>
      </c>
      <c r="D44" s="114">
        <v>1147</v>
      </c>
      <c r="E44" s="114">
        <v>1147</v>
      </c>
      <c r="F44" s="114">
        <f t="shared" si="0"/>
        <v>0</v>
      </c>
    </row>
    <row r="45" spans="1:6" ht="75">
      <c r="A45" s="11"/>
      <c r="B45" s="67" t="s">
        <v>111</v>
      </c>
      <c r="C45" s="35" t="s">
        <v>70</v>
      </c>
      <c r="D45" s="114">
        <v>0</v>
      </c>
      <c r="E45" s="114">
        <v>0</v>
      </c>
      <c r="F45" s="114">
        <f t="shared" si="0"/>
        <v>0</v>
      </c>
    </row>
    <row r="46" spans="1:6" ht="30">
      <c r="A46" s="11"/>
      <c r="B46" s="67" t="s">
        <v>107</v>
      </c>
      <c r="C46" s="35" t="s">
        <v>71</v>
      </c>
      <c r="D46" s="114">
        <v>2503</v>
      </c>
      <c r="E46" s="114">
        <v>2503</v>
      </c>
      <c r="F46" s="114">
        <f t="shared" si="0"/>
        <v>0</v>
      </c>
    </row>
    <row r="47" spans="1:6" ht="30">
      <c r="A47" s="11"/>
      <c r="B47" s="67" t="s">
        <v>72</v>
      </c>
      <c r="C47" s="35" t="s">
        <v>78</v>
      </c>
      <c r="D47" s="114">
        <v>148</v>
      </c>
      <c r="E47" s="114">
        <v>148</v>
      </c>
      <c r="F47" s="114">
        <f t="shared" si="0"/>
        <v>0</v>
      </c>
    </row>
    <row r="48" spans="1:6" ht="60">
      <c r="A48" s="11"/>
      <c r="B48" s="67" t="s">
        <v>112</v>
      </c>
      <c r="C48" s="40" t="s">
        <v>79</v>
      </c>
      <c r="D48" s="101">
        <v>0</v>
      </c>
      <c r="E48" s="101">
        <v>0</v>
      </c>
      <c r="F48" s="101">
        <f t="shared" si="0"/>
        <v>0</v>
      </c>
    </row>
    <row r="49" spans="1:6" ht="24" customHeight="1">
      <c r="A49" s="11"/>
      <c r="B49" s="70" t="s">
        <v>33</v>
      </c>
      <c r="C49" s="41" t="s">
        <v>97</v>
      </c>
      <c r="D49" s="108">
        <f>D50+D52</f>
        <v>2212752</v>
      </c>
      <c r="E49" s="108">
        <f>E50+E52</f>
        <v>2212752</v>
      </c>
      <c r="F49" s="108">
        <f t="shared" si="0"/>
        <v>0</v>
      </c>
    </row>
    <row r="50" spans="1:6" ht="15.75">
      <c r="A50" s="11"/>
      <c r="B50" s="64" t="s">
        <v>34</v>
      </c>
      <c r="C50" s="42" t="s">
        <v>35</v>
      </c>
      <c r="D50" s="17">
        <f>D51</f>
        <v>2210526</v>
      </c>
      <c r="E50" s="17">
        <f>E51</f>
        <v>2210526</v>
      </c>
      <c r="F50" s="17">
        <f t="shared" si="0"/>
        <v>0</v>
      </c>
    </row>
    <row r="51" spans="1:6" ht="15">
      <c r="A51" s="11"/>
      <c r="B51" s="71" t="s">
        <v>36</v>
      </c>
      <c r="C51" s="43" t="s">
        <v>37</v>
      </c>
      <c r="D51" s="101">
        <v>2210526</v>
      </c>
      <c r="E51" s="101">
        <v>2210526</v>
      </c>
      <c r="F51" s="101">
        <f t="shared" si="0"/>
        <v>0</v>
      </c>
    </row>
    <row r="52" spans="1:6" s="13" customFormat="1" ht="15.75">
      <c r="A52" s="12"/>
      <c r="B52" s="72" t="s">
        <v>38</v>
      </c>
      <c r="C52" s="44" t="s">
        <v>39</v>
      </c>
      <c r="D52" s="18">
        <f>D53</f>
        <v>2226</v>
      </c>
      <c r="E52" s="18">
        <f>E53</f>
        <v>2226</v>
      </c>
      <c r="F52" s="18">
        <f t="shared" si="0"/>
        <v>0</v>
      </c>
    </row>
    <row r="53" spans="1:6" s="13" customFormat="1" ht="15.75">
      <c r="A53" s="12"/>
      <c r="B53" s="73" t="s">
        <v>40</v>
      </c>
      <c r="C53" s="45" t="s">
        <v>41</v>
      </c>
      <c r="D53" s="101">
        <v>2226</v>
      </c>
      <c r="E53" s="101">
        <v>2226</v>
      </c>
      <c r="F53" s="101">
        <f t="shared" si="0"/>
        <v>0</v>
      </c>
    </row>
    <row r="54" spans="1:6" ht="15.75">
      <c r="A54" s="11"/>
      <c r="B54" s="3" t="s">
        <v>82</v>
      </c>
      <c r="C54" s="6"/>
      <c r="D54" s="101"/>
      <c r="E54" s="101"/>
      <c r="F54" s="101">
        <f t="shared" si="0"/>
        <v>0</v>
      </c>
    </row>
    <row r="55" spans="1:6" ht="15.75">
      <c r="A55" s="11"/>
      <c r="B55" s="3" t="s">
        <v>83</v>
      </c>
      <c r="C55" s="5" t="s">
        <v>84</v>
      </c>
      <c r="D55" s="29">
        <f>D56</f>
        <v>39546</v>
      </c>
      <c r="E55" s="29">
        <f>E56</f>
        <v>39546</v>
      </c>
      <c r="F55" s="29">
        <f t="shared" si="0"/>
        <v>0</v>
      </c>
    </row>
    <row r="56" spans="1:6" ht="47.25">
      <c r="A56" s="11"/>
      <c r="B56" s="74" t="s">
        <v>85</v>
      </c>
      <c r="C56" s="6" t="s">
        <v>86</v>
      </c>
      <c r="D56" s="124">
        <v>39546</v>
      </c>
      <c r="E56" s="124">
        <v>39546</v>
      </c>
      <c r="F56" s="124">
        <f t="shared" si="0"/>
        <v>0</v>
      </c>
    </row>
    <row r="57" spans="1:6" ht="15" customHeight="1" hidden="1">
      <c r="A57" s="11"/>
      <c r="B57" s="75" t="s">
        <v>69</v>
      </c>
      <c r="C57" s="5" t="s">
        <v>65</v>
      </c>
      <c r="D57" s="114"/>
      <c r="E57" s="114"/>
      <c r="F57" s="114">
        <f t="shared" si="0"/>
        <v>0</v>
      </c>
    </row>
    <row r="58" spans="1:6" ht="35.25" customHeight="1" hidden="1">
      <c r="A58" s="11"/>
      <c r="B58" s="4" t="s">
        <v>66</v>
      </c>
      <c r="C58" s="6" t="s">
        <v>67</v>
      </c>
      <c r="D58" s="114"/>
      <c r="E58" s="114"/>
      <c r="F58" s="114">
        <f t="shared" si="0"/>
        <v>0</v>
      </c>
    </row>
    <row r="59" spans="1:6" ht="31.5">
      <c r="A59" s="11"/>
      <c r="B59" s="64" t="s">
        <v>87</v>
      </c>
      <c r="C59" s="30" t="s">
        <v>88</v>
      </c>
      <c r="D59" s="33">
        <f>D60</f>
        <v>258570</v>
      </c>
      <c r="E59" s="33">
        <f>E60</f>
        <v>258570</v>
      </c>
      <c r="F59" s="33">
        <f t="shared" si="0"/>
        <v>0</v>
      </c>
    </row>
    <row r="60" spans="1:6" ht="15.75">
      <c r="A60" s="11"/>
      <c r="B60" s="64" t="s">
        <v>89</v>
      </c>
      <c r="C60" s="30" t="s">
        <v>90</v>
      </c>
      <c r="D60" s="34">
        <f>D61+D62+D63</f>
        <v>258570</v>
      </c>
      <c r="E60" s="34">
        <f>E61+E62+E63</f>
        <v>258570</v>
      </c>
      <c r="F60" s="34">
        <f t="shared" si="0"/>
        <v>0</v>
      </c>
    </row>
    <row r="61" spans="1:6" ht="30">
      <c r="A61" s="11"/>
      <c r="B61" s="76" t="s">
        <v>93</v>
      </c>
      <c r="C61" s="32" t="s">
        <v>116</v>
      </c>
      <c r="D61" s="120">
        <v>219785</v>
      </c>
      <c r="E61" s="120">
        <v>219785</v>
      </c>
      <c r="F61" s="120">
        <f t="shared" si="0"/>
        <v>0</v>
      </c>
    </row>
    <row r="62" spans="1:6" ht="30">
      <c r="A62" s="11"/>
      <c r="B62" s="76" t="s">
        <v>94</v>
      </c>
      <c r="C62" s="32" t="s">
        <v>117</v>
      </c>
      <c r="D62" s="118">
        <v>38785</v>
      </c>
      <c r="E62" s="118">
        <v>38785</v>
      </c>
      <c r="F62" s="118">
        <f t="shared" si="0"/>
        <v>0</v>
      </c>
    </row>
    <row r="63" spans="1:6" ht="30">
      <c r="A63" s="11"/>
      <c r="B63" s="76" t="s">
        <v>95</v>
      </c>
      <c r="C63" s="32" t="s">
        <v>118</v>
      </c>
      <c r="D63" s="119">
        <v>0</v>
      </c>
      <c r="E63" s="119">
        <v>0</v>
      </c>
      <c r="F63" s="119">
        <f t="shared" si="0"/>
        <v>0</v>
      </c>
    </row>
    <row r="64" spans="1:6" ht="30.75" customHeight="1">
      <c r="A64" s="11"/>
      <c r="B64" s="63" t="s">
        <v>42</v>
      </c>
      <c r="C64" s="38"/>
      <c r="D64" s="101"/>
      <c r="E64" s="101"/>
      <c r="F64" s="101"/>
    </row>
    <row r="65" spans="1:6" ht="15.75">
      <c r="A65" s="11"/>
      <c r="B65" s="77" t="s">
        <v>73</v>
      </c>
      <c r="C65" s="38"/>
      <c r="D65" s="16">
        <f>D68+D116</f>
        <v>11943964.49113</v>
      </c>
      <c r="E65" s="16">
        <f>E68+E116</f>
        <v>11943964.49113</v>
      </c>
      <c r="F65" s="16">
        <f t="shared" si="0"/>
        <v>0</v>
      </c>
    </row>
    <row r="66" spans="1:6" ht="15.75">
      <c r="A66" s="11"/>
      <c r="B66" s="77" t="s">
        <v>74</v>
      </c>
      <c r="C66" s="38"/>
      <c r="D66" s="16">
        <f>D69+D117</f>
        <v>3083142.31117</v>
      </c>
      <c r="E66" s="16">
        <f>E69+E117</f>
        <v>3083142.31117</v>
      </c>
      <c r="F66" s="16">
        <f t="shared" si="0"/>
        <v>0</v>
      </c>
    </row>
    <row r="67" spans="1:6" ht="18" customHeight="1">
      <c r="A67" s="1"/>
      <c r="B67" s="78" t="s">
        <v>43</v>
      </c>
      <c r="C67" s="46" t="s">
        <v>16</v>
      </c>
      <c r="D67" s="101"/>
      <c r="E67" s="101"/>
      <c r="F67" s="101"/>
    </row>
    <row r="68" spans="1:7" ht="15.75">
      <c r="A68" s="1"/>
      <c r="B68" s="77" t="s">
        <v>73</v>
      </c>
      <c r="C68" s="46"/>
      <c r="D68" s="112">
        <f>D71+D74+D77+D83+D89+D104+D107+D113</f>
        <v>11923279.49113</v>
      </c>
      <c r="E68" s="112">
        <f>E71+E74+E77+E83+E89+E104+E107+E113</f>
        <v>11923279.49113</v>
      </c>
      <c r="F68" s="112">
        <f t="shared" si="0"/>
        <v>0</v>
      </c>
      <c r="G68" s="125"/>
    </row>
    <row r="69" spans="1:7" ht="15.75">
      <c r="A69" s="1"/>
      <c r="B69" s="77" t="s">
        <v>74</v>
      </c>
      <c r="C69" s="46"/>
      <c r="D69" s="112">
        <f>D72+D75+D78+D84+D90+D105+D108+D114</f>
        <v>3062457.31117</v>
      </c>
      <c r="E69" s="112">
        <f>E72+E75+E78+E84+E90+E105+E108+E114</f>
        <v>3062457.31117</v>
      </c>
      <c r="F69" s="112">
        <f t="shared" si="0"/>
        <v>0</v>
      </c>
      <c r="G69" s="125"/>
    </row>
    <row r="70" spans="2:7" ht="15.75">
      <c r="B70" s="79" t="s">
        <v>44</v>
      </c>
      <c r="C70" s="47">
        <v>10</v>
      </c>
      <c r="D70" s="112"/>
      <c r="E70" s="112"/>
      <c r="F70" s="112"/>
      <c r="G70" s="125"/>
    </row>
    <row r="71" spans="2:7" ht="15.75">
      <c r="B71" s="77" t="s">
        <v>73</v>
      </c>
      <c r="C71" s="48"/>
      <c r="D71" s="112">
        <v>31680</v>
      </c>
      <c r="E71" s="112">
        <v>31680</v>
      </c>
      <c r="F71" s="112">
        <f t="shared" si="0"/>
        <v>0</v>
      </c>
      <c r="G71" s="125"/>
    </row>
    <row r="72" spans="2:7" ht="15.75">
      <c r="B72" s="77" t="s">
        <v>74</v>
      </c>
      <c r="C72" s="48"/>
      <c r="D72" s="112">
        <v>31680</v>
      </c>
      <c r="E72" s="112">
        <v>31680</v>
      </c>
      <c r="F72" s="112">
        <f t="shared" si="0"/>
        <v>0</v>
      </c>
      <c r="G72" s="125"/>
    </row>
    <row r="73" spans="2:7" ht="15.75">
      <c r="B73" s="79" t="s">
        <v>45</v>
      </c>
      <c r="C73" s="47">
        <v>20</v>
      </c>
      <c r="D73" s="112"/>
      <c r="E73" s="112"/>
      <c r="F73" s="112"/>
      <c r="G73" s="125"/>
    </row>
    <row r="74" spans="2:7" ht="15.75">
      <c r="B74" s="77" t="s">
        <v>73</v>
      </c>
      <c r="C74" s="48"/>
      <c r="D74" s="112">
        <v>26485</v>
      </c>
      <c r="E74" s="112">
        <v>26485</v>
      </c>
      <c r="F74" s="112">
        <f t="shared" si="0"/>
        <v>0</v>
      </c>
      <c r="G74" s="125"/>
    </row>
    <row r="75" spans="2:7" ht="15.75">
      <c r="B75" s="77" t="s">
        <v>74</v>
      </c>
      <c r="C75" s="48"/>
      <c r="D75" s="112">
        <v>26485</v>
      </c>
      <c r="E75" s="112">
        <v>26485</v>
      </c>
      <c r="F75" s="112">
        <f t="shared" si="0"/>
        <v>0</v>
      </c>
      <c r="G75" s="125"/>
    </row>
    <row r="76" spans="2:7" ht="23.25" customHeight="1">
      <c r="B76" s="70" t="s">
        <v>120</v>
      </c>
      <c r="C76" s="49" t="s">
        <v>121</v>
      </c>
      <c r="D76" s="112"/>
      <c r="E76" s="112"/>
      <c r="F76" s="112"/>
      <c r="G76" s="125"/>
    </row>
    <row r="77" spans="2:7" ht="15.75">
      <c r="B77" s="77" t="s">
        <v>73</v>
      </c>
      <c r="C77" s="50"/>
      <c r="D77" s="112">
        <f>D80</f>
        <v>6214500</v>
      </c>
      <c r="E77" s="112">
        <f>E80</f>
        <v>6214500</v>
      </c>
      <c r="F77" s="112">
        <f t="shared" si="0"/>
        <v>0</v>
      </c>
      <c r="G77" s="125"/>
    </row>
    <row r="78" spans="2:7" ht="15.75">
      <c r="B78" s="77" t="s">
        <v>74</v>
      </c>
      <c r="C78" s="50"/>
      <c r="D78" s="112">
        <f>D81</f>
        <v>879800</v>
      </c>
      <c r="E78" s="112">
        <f>E81</f>
        <v>879800</v>
      </c>
      <c r="F78" s="112">
        <f t="shared" si="0"/>
        <v>0</v>
      </c>
      <c r="G78" s="125"/>
    </row>
    <row r="79" spans="2:7" ht="15.75">
      <c r="B79" s="102" t="s">
        <v>122</v>
      </c>
      <c r="C79" s="46" t="s">
        <v>123</v>
      </c>
      <c r="D79" s="101"/>
      <c r="E79" s="101"/>
      <c r="F79" s="101"/>
      <c r="G79" s="125"/>
    </row>
    <row r="80" spans="2:7" ht="15">
      <c r="B80" s="77" t="s">
        <v>73</v>
      </c>
      <c r="C80" s="50"/>
      <c r="D80" s="101">
        <v>6214500</v>
      </c>
      <c r="E80" s="101">
        <v>6214500</v>
      </c>
      <c r="F80" s="101">
        <f t="shared" si="0"/>
        <v>0</v>
      </c>
      <c r="G80" s="125"/>
    </row>
    <row r="81" spans="2:7" ht="15">
      <c r="B81" s="77" t="s">
        <v>74</v>
      </c>
      <c r="C81" s="50"/>
      <c r="D81" s="101">
        <v>879800</v>
      </c>
      <c r="E81" s="101">
        <v>879800</v>
      </c>
      <c r="F81" s="101">
        <f t="shared" si="0"/>
        <v>0</v>
      </c>
      <c r="G81" s="125"/>
    </row>
    <row r="82" spans="2:7" ht="15.75">
      <c r="B82" s="70" t="s">
        <v>46</v>
      </c>
      <c r="C82" s="49" t="s">
        <v>47</v>
      </c>
      <c r="D82" s="101"/>
      <c r="E82" s="101"/>
      <c r="F82" s="101"/>
      <c r="G82" s="125"/>
    </row>
    <row r="83" spans="2:7" ht="15.75">
      <c r="B83" s="77" t="s">
        <v>73</v>
      </c>
      <c r="C83" s="50"/>
      <c r="D83" s="112">
        <f>D86</f>
        <v>5631866</v>
      </c>
      <c r="E83" s="112">
        <f>E86</f>
        <v>5631866</v>
      </c>
      <c r="F83" s="112">
        <f t="shared" si="0"/>
        <v>0</v>
      </c>
      <c r="G83" s="125"/>
    </row>
    <row r="84" spans="2:7" ht="15.75">
      <c r="B84" s="77" t="s">
        <v>74</v>
      </c>
      <c r="C84" s="50"/>
      <c r="D84" s="112">
        <f>D87</f>
        <v>1809900</v>
      </c>
      <c r="E84" s="112">
        <f>E87</f>
        <v>1809900</v>
      </c>
      <c r="F84" s="112">
        <f t="shared" si="0"/>
        <v>0</v>
      </c>
      <c r="G84" s="125"/>
    </row>
    <row r="85" spans="2:7" ht="15.75">
      <c r="B85" s="102" t="s">
        <v>124</v>
      </c>
      <c r="C85" s="46" t="s">
        <v>125</v>
      </c>
      <c r="D85" s="101"/>
      <c r="E85" s="101"/>
      <c r="F85" s="101"/>
      <c r="G85" s="125"/>
    </row>
    <row r="86" spans="2:7" ht="15">
      <c r="B86" s="77" t="s">
        <v>73</v>
      </c>
      <c r="C86" s="50"/>
      <c r="D86" s="101">
        <f>5624937+6929</f>
        <v>5631866</v>
      </c>
      <c r="E86" s="101">
        <f>5624937+6929</f>
        <v>5631866</v>
      </c>
      <c r="F86" s="101">
        <f aca="true" t="shared" si="1" ref="F86:F120">E86-D86</f>
        <v>0</v>
      </c>
      <c r="G86" s="125"/>
    </row>
    <row r="87" spans="2:7" ht="15">
      <c r="B87" s="77" t="s">
        <v>74</v>
      </c>
      <c r="C87" s="50"/>
      <c r="D87" s="101">
        <f>1809900</f>
        <v>1809900</v>
      </c>
      <c r="E87" s="101">
        <f>1809900</f>
        <v>1809900</v>
      </c>
      <c r="F87" s="101">
        <f t="shared" si="1"/>
        <v>0</v>
      </c>
      <c r="G87" s="125"/>
    </row>
    <row r="88" spans="2:7" ht="39.75" customHeight="1">
      <c r="B88" s="64" t="s">
        <v>48</v>
      </c>
      <c r="C88" s="51" t="s">
        <v>49</v>
      </c>
      <c r="D88" s="101"/>
      <c r="E88" s="101"/>
      <c r="F88" s="101"/>
      <c r="G88" s="125"/>
    </row>
    <row r="89" spans="2:6" ht="15.75">
      <c r="B89" s="77" t="s">
        <v>73</v>
      </c>
      <c r="C89" s="19"/>
      <c r="D89" s="19">
        <f>D92</f>
        <v>0</v>
      </c>
      <c r="E89" s="19">
        <f>E92</f>
        <v>0</v>
      </c>
      <c r="F89" s="19">
        <f t="shared" si="1"/>
        <v>0</v>
      </c>
    </row>
    <row r="90" spans="2:6" ht="15.75">
      <c r="B90" s="77" t="s">
        <v>74</v>
      </c>
      <c r="C90" s="19"/>
      <c r="D90" s="19">
        <f>D93</f>
        <v>0</v>
      </c>
      <c r="E90" s="19">
        <f>E93</f>
        <v>0</v>
      </c>
      <c r="F90" s="19">
        <f t="shared" si="1"/>
        <v>0</v>
      </c>
    </row>
    <row r="91" spans="2:6" ht="21.75" customHeight="1">
      <c r="B91" s="65" t="s">
        <v>50</v>
      </c>
      <c r="C91" s="39" t="s">
        <v>51</v>
      </c>
      <c r="D91" s="101"/>
      <c r="E91" s="101"/>
      <c r="F91" s="101"/>
    </row>
    <row r="92" spans="2:6" ht="16.5" customHeight="1">
      <c r="B92" s="77" t="s">
        <v>73</v>
      </c>
      <c r="C92" s="32"/>
      <c r="D92" s="101">
        <v>0</v>
      </c>
      <c r="E92" s="101">
        <v>0</v>
      </c>
      <c r="F92" s="101">
        <f t="shared" si="1"/>
        <v>0</v>
      </c>
    </row>
    <row r="93" spans="2:6" ht="18.75" customHeight="1">
      <c r="B93" s="77" t="s">
        <v>74</v>
      </c>
      <c r="C93" s="32"/>
      <c r="D93" s="101">
        <v>0</v>
      </c>
      <c r="E93" s="101">
        <v>0</v>
      </c>
      <c r="F93" s="101">
        <f t="shared" si="1"/>
        <v>0</v>
      </c>
    </row>
    <row r="94" spans="2:6" ht="23.25" customHeight="1" hidden="1">
      <c r="B94" s="65" t="s">
        <v>52</v>
      </c>
      <c r="C94" s="32" t="s">
        <v>53</v>
      </c>
      <c r="D94" s="101"/>
      <c r="E94" s="101"/>
      <c r="F94" s="101">
        <f t="shared" si="1"/>
        <v>0</v>
      </c>
    </row>
    <row r="95" spans="2:6" ht="15" customHeight="1" hidden="1">
      <c r="B95" s="77" t="s">
        <v>73</v>
      </c>
      <c r="C95" s="32"/>
      <c r="D95" s="101"/>
      <c r="E95" s="101"/>
      <c r="F95" s="101">
        <f t="shared" si="1"/>
        <v>0</v>
      </c>
    </row>
    <row r="96" spans="2:6" ht="15" customHeight="1" hidden="1">
      <c r="B96" s="77" t="s">
        <v>74</v>
      </c>
      <c r="C96" s="32"/>
      <c r="D96" s="101"/>
      <c r="E96" s="101"/>
      <c r="F96" s="101">
        <f t="shared" si="1"/>
        <v>0</v>
      </c>
    </row>
    <row r="97" spans="2:6" ht="33" customHeight="1" hidden="1">
      <c r="B97" s="65" t="s">
        <v>54</v>
      </c>
      <c r="C97" s="32" t="s">
        <v>55</v>
      </c>
      <c r="D97" s="101"/>
      <c r="E97" s="101"/>
      <c r="F97" s="101">
        <f t="shared" si="1"/>
        <v>0</v>
      </c>
    </row>
    <row r="98" spans="2:6" ht="15.75" customHeight="1" hidden="1">
      <c r="B98" s="77" t="s">
        <v>73</v>
      </c>
      <c r="C98" s="32"/>
      <c r="D98" s="101"/>
      <c r="E98" s="101"/>
      <c r="F98" s="101">
        <f t="shared" si="1"/>
        <v>0</v>
      </c>
    </row>
    <row r="99" spans="2:6" ht="15.75" customHeight="1" hidden="1">
      <c r="B99" s="77" t="s">
        <v>74</v>
      </c>
      <c r="C99" s="32"/>
      <c r="D99" s="101"/>
      <c r="E99" s="101"/>
      <c r="F99" s="101">
        <f t="shared" si="1"/>
        <v>0</v>
      </c>
    </row>
    <row r="100" spans="2:6" ht="37.5" customHeight="1" hidden="1">
      <c r="B100" s="65" t="s">
        <v>56</v>
      </c>
      <c r="C100" s="32" t="s">
        <v>57</v>
      </c>
      <c r="D100" s="101"/>
      <c r="E100" s="101"/>
      <c r="F100" s="101">
        <f t="shared" si="1"/>
        <v>0</v>
      </c>
    </row>
    <row r="101" spans="2:6" ht="13.5" customHeight="1" hidden="1">
      <c r="B101" s="77" t="s">
        <v>73</v>
      </c>
      <c r="C101" s="19"/>
      <c r="D101" s="101"/>
      <c r="E101" s="101"/>
      <c r="F101" s="101">
        <f t="shared" si="1"/>
        <v>0</v>
      </c>
    </row>
    <row r="102" spans="2:6" ht="15" customHeight="1" hidden="1">
      <c r="B102" s="80" t="s">
        <v>74</v>
      </c>
      <c r="C102" s="52"/>
      <c r="D102" s="101"/>
      <c r="E102" s="101"/>
      <c r="F102" s="101">
        <f t="shared" si="1"/>
        <v>0</v>
      </c>
    </row>
    <row r="103" spans="2:6" ht="15" customHeight="1">
      <c r="B103" s="81" t="s">
        <v>81</v>
      </c>
      <c r="C103" s="39">
        <v>57</v>
      </c>
      <c r="D103" s="101"/>
      <c r="E103" s="101"/>
      <c r="F103" s="101"/>
    </row>
    <row r="104" spans="2:6" ht="15" customHeight="1">
      <c r="B104" s="82" t="s">
        <v>73</v>
      </c>
      <c r="C104" s="32"/>
      <c r="D104" s="20">
        <v>54</v>
      </c>
      <c r="E104" s="20">
        <v>54</v>
      </c>
      <c r="F104" s="20">
        <f t="shared" si="1"/>
        <v>0</v>
      </c>
    </row>
    <row r="105" spans="2:6" ht="15" customHeight="1">
      <c r="B105" s="82" t="s">
        <v>74</v>
      </c>
      <c r="C105" s="32"/>
      <c r="D105" s="20">
        <v>54</v>
      </c>
      <c r="E105" s="20">
        <v>54</v>
      </c>
      <c r="F105" s="20">
        <f t="shared" si="1"/>
        <v>0</v>
      </c>
    </row>
    <row r="106" spans="2:6" ht="17.25" customHeight="1">
      <c r="B106" s="83" t="s">
        <v>91</v>
      </c>
      <c r="C106" s="31" t="s">
        <v>92</v>
      </c>
      <c r="D106" s="101"/>
      <c r="E106" s="101"/>
      <c r="F106" s="101"/>
    </row>
    <row r="107" spans="2:6" ht="15" customHeight="1">
      <c r="B107" s="84" t="s">
        <v>73</v>
      </c>
      <c r="C107" s="5"/>
      <c r="D107" s="109">
        <f>D110</f>
        <v>17494.49113</v>
      </c>
      <c r="E107" s="109">
        <f>E110</f>
        <v>17494.49113</v>
      </c>
      <c r="F107" s="109">
        <f t="shared" si="1"/>
        <v>0</v>
      </c>
    </row>
    <row r="108" spans="2:6" ht="15" customHeight="1">
      <c r="B108" s="85" t="s">
        <v>74</v>
      </c>
      <c r="C108" s="5"/>
      <c r="D108" s="109">
        <f>D111</f>
        <v>313338.31117</v>
      </c>
      <c r="E108" s="109">
        <f>E111</f>
        <v>313338.31117</v>
      </c>
      <c r="F108" s="109">
        <f t="shared" si="1"/>
        <v>0</v>
      </c>
    </row>
    <row r="109" spans="2:6" ht="15" customHeight="1">
      <c r="B109" s="132" t="s">
        <v>114</v>
      </c>
      <c r="C109" s="5" t="s">
        <v>113</v>
      </c>
      <c r="D109" s="101"/>
      <c r="E109" s="101"/>
      <c r="F109" s="101"/>
    </row>
    <row r="110" spans="2:6" ht="15" customHeight="1">
      <c r="B110" s="84" t="s">
        <v>73</v>
      </c>
      <c r="C110" s="5"/>
      <c r="D110" s="94">
        <v>17494.49113</v>
      </c>
      <c r="E110" s="94">
        <v>17494.49113</v>
      </c>
      <c r="F110" s="94">
        <f t="shared" si="1"/>
        <v>0</v>
      </c>
    </row>
    <row r="111" spans="2:8" ht="15" customHeight="1">
      <c r="B111" s="85" t="s">
        <v>74</v>
      </c>
      <c r="C111" s="5"/>
      <c r="D111" s="94">
        <v>313338.31117</v>
      </c>
      <c r="E111" s="94">
        <v>313338.31117</v>
      </c>
      <c r="F111" s="94">
        <f t="shared" si="1"/>
        <v>0</v>
      </c>
      <c r="H111" s="117"/>
    </row>
    <row r="112" spans="2:8" ht="15" customHeight="1">
      <c r="B112" s="86" t="s">
        <v>80</v>
      </c>
      <c r="C112" s="53" t="s">
        <v>77</v>
      </c>
      <c r="D112" s="101"/>
      <c r="E112" s="101"/>
      <c r="F112" s="101"/>
      <c r="H112" s="117"/>
    </row>
    <row r="113" spans="2:6" ht="15" customHeight="1">
      <c r="B113" s="84" t="s">
        <v>73</v>
      </c>
      <c r="C113" s="32"/>
      <c r="D113" s="121">
        <v>1200</v>
      </c>
      <c r="E113" s="121">
        <v>1200</v>
      </c>
      <c r="F113" s="121">
        <f t="shared" si="1"/>
        <v>0</v>
      </c>
    </row>
    <row r="114" spans="2:6" ht="15" customHeight="1">
      <c r="B114" s="85" t="s">
        <v>74</v>
      </c>
      <c r="C114" s="32"/>
      <c r="D114" s="121">
        <v>1200</v>
      </c>
      <c r="E114" s="121">
        <v>1200</v>
      </c>
      <c r="F114" s="121">
        <f t="shared" si="1"/>
        <v>0</v>
      </c>
    </row>
    <row r="115" spans="1:6" ht="17.25" customHeight="1">
      <c r="A115" s="1"/>
      <c r="B115" s="87" t="s">
        <v>58</v>
      </c>
      <c r="C115" s="54">
        <v>70</v>
      </c>
      <c r="D115" s="101"/>
      <c r="E115" s="101"/>
      <c r="F115" s="101"/>
    </row>
    <row r="116" spans="1:9" ht="17.25" customHeight="1">
      <c r="A116" s="1"/>
      <c r="B116" s="84" t="s">
        <v>73</v>
      </c>
      <c r="C116" s="20"/>
      <c r="D116" s="20">
        <f>D119</f>
        <v>20685</v>
      </c>
      <c r="E116" s="20">
        <f>E119+E123</f>
        <v>20685</v>
      </c>
      <c r="F116" s="20">
        <f t="shared" si="1"/>
        <v>0</v>
      </c>
      <c r="I116" s="117"/>
    </row>
    <row r="117" spans="1:9" ht="17.25" customHeight="1">
      <c r="A117" s="1"/>
      <c r="B117" s="88" t="s">
        <v>74</v>
      </c>
      <c r="C117" s="21"/>
      <c r="D117" s="21">
        <f>D120</f>
        <v>20685</v>
      </c>
      <c r="E117" s="20">
        <f>E120+E124</f>
        <v>20685</v>
      </c>
      <c r="F117" s="20">
        <f t="shared" si="1"/>
        <v>0</v>
      </c>
      <c r="I117" s="117"/>
    </row>
    <row r="118" spans="2:6" ht="16.5" customHeight="1">
      <c r="B118" s="89" t="s">
        <v>140</v>
      </c>
      <c r="C118" s="55">
        <v>71</v>
      </c>
      <c r="D118" s="101"/>
      <c r="E118" s="101"/>
      <c r="F118" s="101"/>
    </row>
    <row r="119" spans="2:6" ht="19.5" customHeight="1">
      <c r="B119" s="90" t="s">
        <v>73</v>
      </c>
      <c r="C119" s="56"/>
      <c r="D119" s="115">
        <v>20685</v>
      </c>
      <c r="E119" s="115">
        <v>19435</v>
      </c>
      <c r="F119" s="115">
        <f t="shared" si="1"/>
        <v>-1250</v>
      </c>
    </row>
    <row r="120" spans="2:6" ht="19.5" customHeight="1">
      <c r="B120" s="90" t="s">
        <v>74</v>
      </c>
      <c r="C120" s="57"/>
      <c r="D120" s="116">
        <v>20685</v>
      </c>
      <c r="E120" s="116">
        <v>19435</v>
      </c>
      <c r="F120" s="116">
        <f t="shared" si="1"/>
        <v>-1250</v>
      </c>
    </row>
    <row r="121" spans="2:6" ht="19.5" customHeight="1">
      <c r="B121" s="89" t="s">
        <v>133</v>
      </c>
      <c r="C121" s="128">
        <v>72</v>
      </c>
      <c r="D121" s="129"/>
      <c r="E121" s="129"/>
      <c r="F121" s="129"/>
    </row>
    <row r="122" spans="2:6" ht="19.5" customHeight="1">
      <c r="B122" s="133" t="s">
        <v>134</v>
      </c>
      <c r="C122" s="141">
        <v>72.01</v>
      </c>
      <c r="D122" s="129"/>
      <c r="E122" s="129"/>
      <c r="F122" s="129"/>
    </row>
    <row r="123" spans="2:6" ht="19.5" customHeight="1">
      <c r="B123" s="84" t="s">
        <v>73</v>
      </c>
      <c r="C123" s="142"/>
      <c r="D123" s="129">
        <v>0</v>
      </c>
      <c r="E123" s="129">
        <f>E126</f>
        <v>1250</v>
      </c>
      <c r="F123" s="129">
        <f>E123-D123</f>
        <v>1250</v>
      </c>
    </row>
    <row r="124" spans="2:6" ht="19.5" customHeight="1">
      <c r="B124" s="84" t="s">
        <v>74</v>
      </c>
      <c r="C124" s="143"/>
      <c r="D124" s="131">
        <v>0</v>
      </c>
      <c r="E124" s="129">
        <f>E127</f>
        <v>1250</v>
      </c>
      <c r="F124" s="129">
        <f>E124-D124</f>
        <v>1250</v>
      </c>
    </row>
    <row r="125" spans="2:6" ht="19.5" customHeight="1">
      <c r="B125" s="134" t="s">
        <v>135</v>
      </c>
      <c r="C125" s="130"/>
      <c r="D125" s="130"/>
      <c r="E125" s="137"/>
      <c r="F125" s="137"/>
    </row>
    <row r="126" spans="2:6" ht="19.5" customHeight="1">
      <c r="B126" s="84" t="s">
        <v>73</v>
      </c>
      <c r="C126" s="135" t="s">
        <v>136</v>
      </c>
      <c r="D126" s="131"/>
      <c r="E126" s="130">
        <v>1250</v>
      </c>
      <c r="F126" s="130">
        <f>E126-D126</f>
        <v>1250</v>
      </c>
    </row>
    <row r="127" spans="2:6" ht="19.5" customHeight="1">
      <c r="B127" s="84" t="s">
        <v>74</v>
      </c>
      <c r="C127" s="136"/>
      <c r="D127" s="131"/>
      <c r="E127" s="130">
        <v>1250</v>
      </c>
      <c r="F127" s="130">
        <f>E127-D127</f>
        <v>1250</v>
      </c>
    </row>
    <row r="128" spans="2:6" ht="19.5" customHeight="1" thickBot="1">
      <c r="B128" s="126"/>
      <c r="C128" s="57"/>
      <c r="D128" s="127"/>
      <c r="E128" s="127"/>
      <c r="F128" s="127"/>
    </row>
    <row r="129" spans="2:6" ht="16.5" thickBot="1">
      <c r="B129" s="91" t="s">
        <v>59</v>
      </c>
      <c r="C129" s="58"/>
      <c r="D129" s="111">
        <f>D130-D131</f>
        <v>188725.68882999988</v>
      </c>
      <c r="E129" s="111">
        <f>E130-E131</f>
        <v>188725.68882999988</v>
      </c>
      <c r="F129" s="111">
        <f>F130-F131</f>
        <v>0</v>
      </c>
    </row>
    <row r="130" spans="2:6" ht="15.75">
      <c r="B130" s="92" t="s">
        <v>61</v>
      </c>
      <c r="C130" s="59"/>
      <c r="D130" s="110">
        <f>D21</f>
        <v>3271868</v>
      </c>
      <c r="E130" s="110">
        <f>E21</f>
        <v>3271868</v>
      </c>
      <c r="F130" s="110">
        <f>F21</f>
        <v>0</v>
      </c>
    </row>
    <row r="131" spans="2:6" ht="16.5" thickBot="1">
      <c r="B131" s="93" t="s">
        <v>62</v>
      </c>
      <c r="C131" s="60"/>
      <c r="D131" s="60">
        <f>D66</f>
        <v>3083142.31117</v>
      </c>
      <c r="E131" s="60">
        <f>E66</f>
        <v>3083142.31117</v>
      </c>
      <c r="F131" s="60">
        <f>F66</f>
        <v>0</v>
      </c>
    </row>
    <row r="132" spans="2:3" ht="12" customHeight="1">
      <c r="B132" s="14"/>
      <c r="C132" s="15"/>
    </row>
    <row r="133" spans="2:5" ht="29.25" customHeight="1">
      <c r="B133" s="144" t="s">
        <v>130</v>
      </c>
      <c r="C133" s="144"/>
      <c r="D133" s="144"/>
      <c r="E133" s="144"/>
    </row>
    <row r="134" spans="2:3" ht="12" customHeight="1">
      <c r="B134" s="14"/>
      <c r="C134" s="15"/>
    </row>
    <row r="135" spans="2:3" ht="12" customHeight="1">
      <c r="B135" s="14"/>
      <c r="C135" s="15"/>
    </row>
    <row r="136" spans="2:4" ht="15">
      <c r="B136" s="103" t="s">
        <v>96</v>
      </c>
      <c r="C136" s="104"/>
      <c r="D136" s="105"/>
    </row>
    <row r="137" spans="2:4" ht="15.75">
      <c r="B137" s="7" t="s">
        <v>128</v>
      </c>
      <c r="C137" s="106"/>
      <c r="D137" s="103" t="s">
        <v>138</v>
      </c>
    </row>
    <row r="138" spans="2:4" s="1" customFormat="1" ht="12.75" customHeight="1">
      <c r="B138" s="28"/>
      <c r="C138" s="28"/>
      <c r="D138" s="7" t="s">
        <v>139</v>
      </c>
    </row>
    <row r="139" spans="2:4" s="1" customFormat="1" ht="18.75" customHeight="1">
      <c r="B139" s="28"/>
      <c r="C139" s="28"/>
      <c r="D139" s="10"/>
    </row>
    <row r="140" spans="2:4" s="1" customFormat="1" ht="18.75" customHeight="1">
      <c r="B140" s="26"/>
      <c r="C140" s="7"/>
      <c r="D140" s="10"/>
    </row>
    <row r="141" spans="2:4" s="1" customFormat="1" ht="18.75" customHeight="1">
      <c r="B141" s="22"/>
      <c r="C141" s="95"/>
      <c r="D141" s="9"/>
    </row>
    <row r="142" s="1" customFormat="1" ht="12.75" customHeight="1"/>
    <row r="143" s="1" customFormat="1" ht="12.75" customHeight="1"/>
    <row r="144" s="1" customFormat="1" ht="12.75" customHeight="1"/>
    <row r="145" s="1" customFormat="1" ht="12.75" customHeight="1"/>
    <row r="146" s="1" customFormat="1" ht="12.75" customHeight="1"/>
    <row r="147" spans="2:4" s="1" customFormat="1" ht="12.75" customHeight="1">
      <c r="B147" s="24"/>
      <c r="D147" s="9"/>
    </row>
    <row r="148" spans="2:4" s="1" customFormat="1" ht="15.75">
      <c r="B148" s="24"/>
      <c r="D148" s="9"/>
    </row>
    <row r="149" spans="2:4" s="1" customFormat="1" ht="15.75">
      <c r="B149" s="24"/>
      <c r="D149" s="9"/>
    </row>
    <row r="150" spans="2:4" s="1" customFormat="1" ht="15.75">
      <c r="B150" s="24"/>
      <c r="D150" s="9"/>
    </row>
    <row r="151" spans="2:4" s="1" customFormat="1" ht="15.75">
      <c r="B151" s="24"/>
      <c r="D151" s="9"/>
    </row>
    <row r="152" spans="2:4" s="1" customFormat="1" ht="15.75">
      <c r="B152" s="24"/>
      <c r="D152" s="9"/>
    </row>
    <row r="153" spans="2:4" s="1" customFormat="1" ht="15.75">
      <c r="B153" s="24"/>
      <c r="D153" s="9"/>
    </row>
    <row r="154" spans="2:4" s="1" customFormat="1" ht="15.75">
      <c r="B154" s="24"/>
      <c r="D154" s="9"/>
    </row>
    <row r="155" spans="2:4" s="1" customFormat="1" ht="15.75">
      <c r="B155" s="24"/>
      <c r="C155" s="27"/>
      <c r="D155" s="9"/>
    </row>
    <row r="156" spans="2:4" s="1" customFormat="1" ht="15.75">
      <c r="B156" s="24"/>
      <c r="C156" s="27"/>
      <c r="D156" s="9"/>
    </row>
    <row r="157" spans="2:4" s="1" customFormat="1" ht="15.75">
      <c r="B157" s="23"/>
      <c r="C157" s="23"/>
      <c r="D157" s="9"/>
    </row>
    <row r="158" spans="2:4" s="1" customFormat="1" ht="15.75">
      <c r="B158" s="22"/>
      <c r="D158" s="9"/>
    </row>
    <row r="159" spans="2:4" s="1" customFormat="1" ht="15.75">
      <c r="B159" s="24"/>
      <c r="C159" s="25"/>
      <c r="D159" s="9"/>
    </row>
    <row r="160" spans="2:4" s="1" customFormat="1" ht="15.75">
      <c r="B160" s="10"/>
      <c r="C160" s="2"/>
      <c r="D160" s="9"/>
    </row>
    <row r="161" s="1" customFormat="1" ht="15.75">
      <c r="D161" s="9"/>
    </row>
    <row r="162" s="1" customFormat="1" ht="18" customHeight="1">
      <c r="D162" s="9"/>
    </row>
    <row r="163" ht="15">
      <c r="C163" s="10"/>
    </row>
    <row r="164" ht="15">
      <c r="C164" s="10"/>
    </row>
    <row r="165" ht="15">
      <c r="C165" s="10"/>
    </row>
    <row r="166" ht="15">
      <c r="C166" s="10"/>
    </row>
    <row r="167" ht="15">
      <c r="C167" s="10"/>
    </row>
    <row r="168" ht="15">
      <c r="C168" s="10"/>
    </row>
    <row r="169" ht="15">
      <c r="C169" s="10"/>
    </row>
    <row r="170" ht="15">
      <c r="C170" s="10"/>
    </row>
    <row r="171" ht="15">
      <c r="C171" s="10"/>
    </row>
    <row r="172" ht="15">
      <c r="C172" s="10"/>
    </row>
  </sheetData>
  <sheetProtection selectLockedCells="1" selectUnlockedCells="1"/>
  <mergeCells count="10">
    <mergeCell ref="F17:F19"/>
    <mergeCell ref="C122:C124"/>
    <mergeCell ref="B133:E133"/>
    <mergeCell ref="C17:C19"/>
    <mergeCell ref="D17:D19"/>
    <mergeCell ref="B10:C10"/>
    <mergeCell ref="B11:C11"/>
    <mergeCell ref="B15:C15"/>
    <mergeCell ref="B17:B19"/>
    <mergeCell ref="E17:E19"/>
  </mergeCells>
  <printOptions/>
  <pageMargins left="0.2362204724409449" right="0.11811023622047245" top="0.4724409448818898" bottom="0.2755905511811024" header="0.15748031496062992" footer="0.11811023622047245"/>
  <pageSetup horizontalDpi="600" verticalDpi="600" orientation="portrait" paperSize="9" scale="55" r:id="rId1"/>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Mihaela ENE</cp:lastModifiedBy>
  <cp:lastPrinted>2022-06-02T09:35:37Z</cp:lastPrinted>
  <dcterms:created xsi:type="dcterms:W3CDTF">2017-01-05T12:19:04Z</dcterms:created>
  <dcterms:modified xsi:type="dcterms:W3CDTF">2022-06-02T11:48:34Z</dcterms:modified>
  <cp:category/>
  <cp:version/>
  <cp:contentType/>
  <cp:contentStatus/>
</cp:coreProperties>
</file>