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240" yWindow="105" windowWidth="14805" windowHeight="8010" activeTab="0"/>
  </bookViews>
  <sheets>
    <sheet name="Sheet1" sheetId="1" r:id="rId1"/>
  </sheets>
  <definedNames>
    <definedName name="page\x2dtotal">'Sheet1'!#REF!</definedName>
    <definedName name="page\x2dtotal\x2dmaster0">'Sheet1'!#REF!</definedName>
  </definedNames>
  <calcPr fullCalcOnLoad="1"/>
</workbook>
</file>

<file path=xl/sharedStrings.xml><?xml version="1.0" encoding="utf-8"?>
<sst xmlns="http://schemas.openxmlformats.org/spreadsheetml/2006/main" count="144" uniqueCount="82">
  <si>
    <t>`</t>
  </si>
  <si>
    <t/>
  </si>
  <si>
    <t xml:space="preserve">EXECUTIA DE CASA A CHELTUIELILOR BUGETULUI DE STAT IN PROFIL ECONOMIC </t>
  </si>
  <si>
    <t xml:space="preserve">LA DATA DE :29-JAN-16 </t>
  </si>
  <si>
    <t>SECTOR BUGETAR: 01 - Bugetul de stat (administratie centrala)</t>
  </si>
  <si>
    <t>SURSA DE FINANTARE: A - Integral de la buget</t>
  </si>
  <si>
    <t>- lei -</t>
  </si>
  <si>
    <t>Cod Capitol/Titlu</t>
  </si>
  <si>
    <t>Denumire</t>
  </si>
  <si>
    <t>Prevederi</t>
  </si>
  <si>
    <t>anuale</t>
  </si>
  <si>
    <t>Credite Deschise</t>
  </si>
  <si>
    <t>Total Plati</t>
  </si>
  <si>
    <t>Credite deschise</t>
  </si>
  <si>
    <t>si neutilizate</t>
  </si>
  <si>
    <t>Credite aprobate</t>
  </si>
  <si>
    <t>Ziua curenta</t>
  </si>
  <si>
    <t>+/- fata de ziua precedenta</t>
  </si>
  <si>
    <t>A</t>
  </si>
  <si>
    <t>B</t>
  </si>
  <si>
    <t>1</t>
  </si>
  <si>
    <t>2</t>
  </si>
  <si>
    <t>3</t>
  </si>
  <si>
    <t>4</t>
  </si>
  <si>
    <t>6</t>
  </si>
  <si>
    <t>7=3-5</t>
  </si>
  <si>
    <t>8=2-5</t>
  </si>
  <si>
    <t>TOTAL CHELTUIELI BUGET DE STAT</t>
  </si>
  <si>
    <t>01</t>
  </si>
  <si>
    <t>CHELTUIELI CURENTE</t>
  </si>
  <si>
    <t>10</t>
  </si>
  <si>
    <t>TITLUL I  CHELTUIELI DE PERSONAL</t>
  </si>
  <si>
    <t>20</t>
  </si>
  <si>
    <t>TITLUL II  BUNURI SI SERVICII</t>
  </si>
  <si>
    <t>30</t>
  </si>
  <si>
    <t>TITLUL III DOBANZI</t>
  </si>
  <si>
    <t>51</t>
  </si>
  <si>
    <t>TITLUL VI TRANSFERURI INTRE UNITATI ALE ADMINISTRATIEI PUBLICE</t>
  </si>
  <si>
    <t>55</t>
  </si>
  <si>
    <t>TITLUL VII ALTE TRANSFERURI</t>
  </si>
  <si>
    <t>56</t>
  </si>
  <si>
    <t>Titlul VIII PROIECTE CU FINANTARE DIN FONDURI EXTERNE NERAMBURSABILE (FEN) POSTADERARE</t>
  </si>
  <si>
    <t>58</t>
  </si>
  <si>
    <t>TITLUL X PROIECTE CU FINANTARE DIN FONDURI EXTERNE NERAMBURSABILE AFERENTE CADRULUI FINANCIAR 2014-2020</t>
  </si>
  <si>
    <t>59</t>
  </si>
  <si>
    <t>TITLUL XI ALTE CHELTUIELI</t>
  </si>
  <si>
    <t>65</t>
  </si>
  <si>
    <t>TITLUL XII  CHELTUIELI AFERENTE PROGRAMELOR CU FINANTARE RAMBURSABILA</t>
  </si>
  <si>
    <t>70</t>
  </si>
  <si>
    <t>CHELTUIELI DE CAPITAL</t>
  </si>
  <si>
    <t>71</t>
  </si>
  <si>
    <t>TITLUL XIII ACTIVE NEFINANCIARE (71.01+71.02)</t>
  </si>
  <si>
    <t>79</t>
  </si>
  <si>
    <t>OPERATIUNI FINANCIARE</t>
  </si>
  <si>
    <t>80</t>
  </si>
  <si>
    <t>81</t>
  </si>
  <si>
    <t>TITLUL XVII RAMBURSARI DE CREDITE</t>
  </si>
  <si>
    <t>83</t>
  </si>
  <si>
    <t>Agricultura, silvicultura, piscicultura si vanatoare</t>
  </si>
  <si>
    <t>Actiuni generale economice, comerciale si de munca</t>
  </si>
  <si>
    <t>Locuinte, servicii si dezvoltare publica</t>
  </si>
  <si>
    <t>74</t>
  </si>
  <si>
    <t>Protectia mediului</t>
  </si>
  <si>
    <t>MINISTERUL MEDIULUI, APELOR SI PADURILOR</t>
  </si>
  <si>
    <t>EXECUTIE  % (TRIM.)</t>
  </si>
  <si>
    <t>EXECUTIE  % (AN)</t>
  </si>
  <si>
    <t>4=3/2*100</t>
  </si>
  <si>
    <t>5=3/1*100</t>
  </si>
  <si>
    <t>Include cheltuieli privind plata salariilor si a contributiilor aferente pentru aparatul central si subordonate</t>
  </si>
  <si>
    <t>Include cheltuieli privind intretinerea curenta a sediilor (sediu MMAP si ale subordonatelor), achizitii prinnd materialele consumabile, carburantul, servicii de mentenanta pentru aparatura IT, achizitie obiecte de inventar precum si valoarea transportului privind deplasarile interne si externe, cursuri de perfectionare etc.</t>
  </si>
  <si>
    <t xml:space="preserve"> Include plata dobanzilor aferente creditelor externe rambursabile contractate ale proiectelor finantate prin BIRD si KFv </t>
  </si>
  <si>
    <t>Include proiectele cu finantare din fonduri externe nerambursabile cu risc de nefinalizare pana la 31.12.2015 din domeniul gospodaririi apelor  si protectiei costiere (ANAR) , din domeniul protectiei mediului (Administratia centrala si subordonate) precum si fonduri aferente proiectului SEE-Norvegia</t>
  </si>
  <si>
    <t>Suma este necasara finantarii proiectelor din FEN aferente cadrului financiar 2014-2020</t>
  </si>
  <si>
    <t>Include cheltuieli privind despagubirile civile in baza hotaririlor judecatoresti definitive si irevocabile</t>
  </si>
  <si>
    <t>Include cheltuieli pentru investitii (aferente celor 3 proiecte) din credit extern rambursabil</t>
  </si>
  <si>
    <t>Include cheltuieli pentru investitii pentru Administratia centrala si subordonate (achizitie softuri, autoturisme, dotari mobilier, reparatii capitale sedii, alte cheltuieli asimilate investitiilor, cexecuția de lucrări necesare aparării împotriva inundatiilor, lucrari in domeniul gospodaririi apelor)</t>
  </si>
  <si>
    <t xml:space="preserve"> Include plata ratelor de capital aferente creditelor externe rambursabile contractate ale proiectelor finantate prin BIRD si KFv </t>
  </si>
  <si>
    <t>EXPLICATII</t>
  </si>
  <si>
    <t>Prevederi                            TRIM.1-2016</t>
  </si>
  <si>
    <t>Include plata investitiilor pentru programele multianuale prioritare de mediu si gospodarirea apelor finantate (reabilitarea zonelor fierbinti Copsa Mica, Zlatna si managementul deseurilor Satu Mare) inclusiv suma de 66.945.000 lei-sume din vanzarea certificatelor cu efect de sera</t>
  </si>
  <si>
    <t xml:space="preserve">Include plata contributiilor si cotizatiilor la organisme internationale precum si a investitiilor catre RNP pentru: obiective de reconstrucție ecologică, corectare a torenților, de reabilitare a drumurilor forestiere inclusiv suma de 35.000.000 lei-sume din vanzarea certificatelor cu efect de sera </t>
  </si>
  <si>
    <t>EXECUTIE   ADMINISTRATIA CENTRALA</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</si>
</sst>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5">
    <font>
      <sz val="11"/>
      <color theme="1"/>
      <name val="Calibri"/>
      <family val="2"/>
    </font>
    <font>
      <sz val="11"/>
      <color indexed="8"/>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b/>
      <sz val="10"/>
      <color indexed="8"/>
      <name val="Times New Roman"/>
      <family val="1"/>
    </font>
    <font>
      <sz val="8"/>
      <color indexed="8"/>
      <name val="Times New Roman"/>
      <family val="1"/>
    </font>
    <font>
      <sz val="9"/>
      <color indexed="8"/>
      <name val="Times New Roman"/>
      <family val="1"/>
    </font>
    <font>
      <sz val="12"/>
      <color indexed="8"/>
      <name val="Calibri"/>
      <family val="2"/>
    </font>
    <font>
      <b/>
      <sz val="12"/>
      <color indexed="8"/>
      <name val="Times New Roman"/>
      <family val="1"/>
    </font>
    <font>
      <b/>
      <sz val="12"/>
      <color indexed="8"/>
      <name val="Calibri"/>
      <family val="2"/>
    </font>
    <font>
      <b/>
      <sz val="9"/>
      <color indexed="8"/>
      <name val="Times New Roman"/>
      <family val="1"/>
    </font>
    <font>
      <sz val="11"/>
      <color indexed="8"/>
      <name val="Times New Roman"/>
      <family val="1"/>
    </font>
    <font>
      <sz val="12"/>
      <color indexed="8"/>
      <name val="Times New Roman"/>
      <family val="1"/>
    </font>
    <font>
      <b/>
      <sz val="14"/>
      <color indexed="8"/>
      <name val="Times New Roman"/>
      <family val="1"/>
    </font>
    <font>
      <b/>
      <sz val="14"/>
      <color indexed="8"/>
      <name val="Calibri"/>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b/>
      <sz val="10"/>
      <color theme="1"/>
      <name val="Times New Roman"/>
      <family val="1"/>
    </font>
    <font>
      <sz val="8"/>
      <color theme="1"/>
      <name val="Times New Roman"/>
      <family val="1"/>
    </font>
    <font>
      <sz val="9"/>
      <color theme="1"/>
      <name val="Times New Roman"/>
      <family val="1"/>
    </font>
    <font>
      <sz val="12"/>
      <color theme="1"/>
      <name val="Calibri"/>
      <family val="2"/>
    </font>
    <font>
      <b/>
      <sz val="12"/>
      <color theme="1"/>
      <name val="Times New Roman"/>
      <family val="1"/>
    </font>
    <font>
      <b/>
      <sz val="12"/>
      <color theme="1"/>
      <name val="Calibri"/>
      <family val="2"/>
    </font>
    <font>
      <b/>
      <sz val="9"/>
      <color theme="1"/>
      <name val="Times New Roman"/>
      <family val="1"/>
    </font>
    <font>
      <sz val="11"/>
      <color theme="1"/>
      <name val="Times New Roman"/>
      <family val="1"/>
    </font>
    <font>
      <sz val="12"/>
      <color theme="1"/>
      <name val="Times New Roman"/>
      <family val="1"/>
    </font>
    <font>
      <b/>
      <sz val="14"/>
      <color theme="1"/>
      <name val="Times New Roman"/>
      <family val="1"/>
    </font>
    <font>
      <b/>
      <sz val="14"/>
      <color theme="1"/>
      <name val="Calibri"/>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color rgb="FF000000"/>
      </top>
      <bottom/>
    </border>
    <border>
      <left style="thin"/>
      <right/>
      <top/>
      <bottom style="thin"/>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top/>
      <bottom/>
    </border>
    <border>
      <left/>
      <right style="thin">
        <color rgb="FF000000"/>
      </right>
      <top style="thin">
        <color rgb="FF000000"/>
      </top>
      <bottom style="thin">
        <color rgb="FF000000"/>
      </bottom>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bottom style="thin">
        <color rgb="FF000000"/>
      </bottom>
    </border>
    <border>
      <left/>
      <right style="thin">
        <color rgb="FF000000"/>
      </right>
      <top/>
      <bottom style="thin">
        <color rgb="FF000000"/>
      </bottom>
    </border>
    <border>
      <left/>
      <right/>
      <top style="thin">
        <color rgb="FF000000"/>
      </top>
      <bottom>
        <color indexed="63"/>
      </bottom>
    </border>
    <border>
      <left/>
      <right>
        <color indexed="63"/>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3">
    <xf numFmtId="0" fontId="0" fillId="0" borderId="0" xfId="0" applyAlignment="1">
      <alignment/>
    </xf>
    <xf numFmtId="0" fontId="0" fillId="0" borderId="0" xfId="0" applyAlignment="1">
      <alignment vertical="center"/>
    </xf>
    <xf numFmtId="0" fontId="52" fillId="33" borderId="10" xfId="0" applyFont="1" applyFill="1" applyBorder="1" applyAlignment="1">
      <alignment horizontal="center" vertical="center" wrapText="1"/>
    </xf>
    <xf numFmtId="0" fontId="0" fillId="33" borderId="0" xfId="0" applyFill="1" applyAlignment="1">
      <alignment vertical="center"/>
    </xf>
    <xf numFmtId="0" fontId="52" fillId="33" borderId="0" xfId="0" applyFont="1" applyFill="1" applyBorder="1" applyAlignment="1">
      <alignment horizontal="center" vertical="center" wrapText="1"/>
    </xf>
    <xf numFmtId="0" fontId="0" fillId="33" borderId="0" xfId="0" applyFill="1" applyAlignment="1">
      <alignment vertical="center" wrapText="1"/>
    </xf>
    <xf numFmtId="0" fontId="0" fillId="33" borderId="11" xfId="0" applyFill="1" applyBorder="1" applyAlignment="1">
      <alignment vertical="center"/>
    </xf>
    <xf numFmtId="0" fontId="0" fillId="33" borderId="12" xfId="0" applyFill="1" applyBorder="1" applyAlignment="1">
      <alignment vertical="center"/>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0" fillId="0" borderId="13" xfId="0" applyBorder="1" applyAlignment="1">
      <alignment vertical="center" wrapText="1"/>
    </xf>
    <xf numFmtId="10" fontId="0" fillId="0" borderId="15" xfId="0" applyNumberFormat="1" applyBorder="1" applyAlignment="1">
      <alignment vertical="center"/>
    </xf>
    <xf numFmtId="0" fontId="54" fillId="0" borderId="13" xfId="0" applyFont="1" applyBorder="1" applyAlignment="1">
      <alignment horizontal="center" vertical="center" wrapText="1"/>
    </xf>
    <xf numFmtId="0" fontId="54" fillId="0" borderId="13" xfId="0" applyFont="1" applyBorder="1" applyAlignment="1">
      <alignment horizontal="left" vertical="center" wrapText="1"/>
    </xf>
    <xf numFmtId="4" fontId="55" fillId="0" borderId="13" xfId="0" applyNumberFormat="1" applyFont="1" applyBorder="1" applyAlignment="1">
      <alignment horizontal="right" vertical="center" wrapText="1"/>
    </xf>
    <xf numFmtId="4" fontId="55" fillId="0" borderId="14" xfId="0" applyNumberFormat="1" applyFont="1" applyBorder="1" applyAlignment="1">
      <alignment horizontal="right" vertical="center" wrapText="1"/>
    </xf>
    <xf numFmtId="0" fontId="56" fillId="19" borderId="13" xfId="0" applyFont="1" applyFill="1" applyBorder="1" applyAlignment="1">
      <alignment horizontal="right" vertical="center" wrapText="1"/>
    </xf>
    <xf numFmtId="0" fontId="56" fillId="19" borderId="0" xfId="0" applyFont="1" applyFill="1" applyAlignment="1">
      <alignment vertical="center"/>
    </xf>
    <xf numFmtId="0" fontId="57" fillId="17" borderId="13" xfId="0" applyFont="1" applyFill="1" applyBorder="1" applyAlignment="1">
      <alignment horizontal="center" vertical="center" wrapText="1"/>
    </xf>
    <xf numFmtId="0" fontId="57" fillId="17" borderId="13" xfId="0" applyFont="1" applyFill="1" applyBorder="1" applyAlignment="1">
      <alignment horizontal="left" vertical="center" wrapText="1"/>
    </xf>
    <xf numFmtId="4" fontId="57" fillId="17" borderId="13" xfId="0" applyNumberFormat="1" applyFont="1" applyFill="1" applyBorder="1" applyAlignment="1">
      <alignment horizontal="right" vertical="center" wrapText="1"/>
    </xf>
    <xf numFmtId="4" fontId="57" fillId="17" borderId="14" xfId="0" applyNumberFormat="1" applyFont="1" applyFill="1" applyBorder="1" applyAlignment="1">
      <alignment horizontal="right" vertical="center" wrapText="1"/>
    </xf>
    <xf numFmtId="10" fontId="58" fillId="17" borderId="15" xfId="0" applyNumberFormat="1" applyFont="1" applyFill="1" applyBorder="1" applyAlignment="1">
      <alignment vertical="center"/>
    </xf>
    <xf numFmtId="0" fontId="58" fillId="17" borderId="0" xfId="0" applyFont="1" applyFill="1" applyAlignment="1">
      <alignment vertical="center"/>
    </xf>
    <xf numFmtId="0" fontId="50" fillId="0" borderId="15" xfId="0" applyFont="1" applyBorder="1" applyAlignment="1">
      <alignment horizontal="center" vertical="center"/>
    </xf>
    <xf numFmtId="3" fontId="0" fillId="0" borderId="0" xfId="0" applyNumberFormat="1" applyAlignment="1">
      <alignment vertical="center"/>
    </xf>
    <xf numFmtId="3" fontId="50" fillId="0" borderId="15" xfId="0" applyNumberFormat="1" applyFont="1" applyBorder="1" applyAlignment="1">
      <alignment horizontal="center" vertical="center"/>
    </xf>
    <xf numFmtId="3" fontId="0" fillId="0" borderId="15" xfId="0" applyNumberFormat="1" applyBorder="1" applyAlignment="1">
      <alignment vertical="center"/>
    </xf>
    <xf numFmtId="3" fontId="58" fillId="17" borderId="15" xfId="0" applyNumberFormat="1" applyFont="1" applyFill="1" applyBorder="1" applyAlignment="1">
      <alignment vertical="center"/>
    </xf>
    <xf numFmtId="3" fontId="50" fillId="0" borderId="15" xfId="0" applyNumberFormat="1" applyFont="1" applyBorder="1" applyAlignment="1">
      <alignment vertical="center"/>
    </xf>
    <xf numFmtId="3" fontId="52" fillId="33" borderId="16" xfId="0" applyNumberFormat="1" applyFont="1" applyFill="1" applyBorder="1" applyAlignment="1">
      <alignment horizontal="center" vertical="center" wrapText="1"/>
    </xf>
    <xf numFmtId="3" fontId="0" fillId="33" borderId="0" xfId="0" applyNumberFormat="1" applyFill="1" applyAlignment="1">
      <alignment vertical="center" wrapText="1"/>
    </xf>
    <xf numFmtId="3" fontId="59" fillId="33" borderId="17" xfId="0" applyNumberFormat="1" applyFont="1" applyFill="1" applyBorder="1" applyAlignment="1">
      <alignment horizontal="center" vertical="center" wrapText="1"/>
    </xf>
    <xf numFmtId="3" fontId="59" fillId="33" borderId="13" xfId="0" applyNumberFormat="1" applyFont="1" applyFill="1" applyBorder="1" applyAlignment="1">
      <alignment horizontal="center" vertical="center" wrapText="1"/>
    </xf>
    <xf numFmtId="3" fontId="53" fillId="0" borderId="13" xfId="0" applyNumberFormat="1" applyFont="1" applyBorder="1" applyAlignment="1">
      <alignment horizontal="center" vertical="center" wrapText="1"/>
    </xf>
    <xf numFmtId="3" fontId="57" fillId="19" borderId="13" xfId="0" applyNumberFormat="1" applyFont="1" applyFill="1" applyBorder="1" applyAlignment="1">
      <alignment horizontal="right" vertical="center" wrapText="1"/>
    </xf>
    <xf numFmtId="3" fontId="55" fillId="0" borderId="13" xfId="0" applyNumberFormat="1" applyFont="1" applyBorder="1" applyAlignment="1">
      <alignment horizontal="right" vertical="center" wrapText="1"/>
    </xf>
    <xf numFmtId="3" fontId="59" fillId="19" borderId="13" xfId="0" applyNumberFormat="1" applyFont="1" applyFill="1" applyBorder="1" applyAlignment="1">
      <alignment horizontal="right" vertical="center" wrapText="1"/>
    </xf>
    <xf numFmtId="3" fontId="57" fillId="17" borderId="13" xfId="0" applyNumberFormat="1" applyFont="1" applyFill="1" applyBorder="1" applyAlignment="1">
      <alignment horizontal="right" vertical="center" wrapText="1"/>
    </xf>
    <xf numFmtId="3" fontId="55" fillId="17" borderId="13" xfId="0" applyNumberFormat="1" applyFont="1" applyFill="1" applyBorder="1" applyAlignment="1">
      <alignment horizontal="right" vertical="center" wrapText="1"/>
    </xf>
    <xf numFmtId="0" fontId="0" fillId="0" borderId="15" xfId="0" applyBorder="1" applyAlignment="1">
      <alignment vertical="center"/>
    </xf>
    <xf numFmtId="0" fontId="0" fillId="0" borderId="15" xfId="0" applyFont="1" applyBorder="1" applyAlignment="1">
      <alignment vertical="center" wrapText="1"/>
    </xf>
    <xf numFmtId="3" fontId="52" fillId="33" borderId="10" xfId="0" applyNumberFormat="1" applyFont="1" applyFill="1" applyBorder="1" applyAlignment="1">
      <alignment horizontal="center" vertical="center" wrapText="1"/>
    </xf>
    <xf numFmtId="0" fontId="60" fillId="0" borderId="13" xfId="0" applyFont="1" applyBorder="1" applyAlignment="1">
      <alignment horizontal="left" vertical="center" wrapText="1"/>
    </xf>
    <xf numFmtId="3" fontId="61" fillId="0" borderId="13" xfId="0" applyNumberFormat="1" applyFont="1" applyBorder="1" applyAlignment="1">
      <alignment horizontal="right" vertical="center" wrapText="1"/>
    </xf>
    <xf numFmtId="4" fontId="61" fillId="0" borderId="13" xfId="0" applyNumberFormat="1" applyFont="1" applyBorder="1" applyAlignment="1">
      <alignment horizontal="right" vertical="center" wrapText="1"/>
    </xf>
    <xf numFmtId="4" fontId="61" fillId="0" borderId="14" xfId="0" applyNumberFormat="1" applyFont="1" applyBorder="1" applyAlignment="1">
      <alignment horizontal="right" vertical="center" wrapText="1"/>
    </xf>
    <xf numFmtId="10" fontId="56" fillId="0" borderId="15" xfId="0" applyNumberFormat="1" applyFont="1" applyBorder="1" applyAlignment="1">
      <alignment vertical="center"/>
    </xf>
    <xf numFmtId="3" fontId="58" fillId="0" borderId="15" xfId="0" applyNumberFormat="1" applyFont="1" applyBorder="1" applyAlignment="1">
      <alignment vertical="center"/>
    </xf>
    <xf numFmtId="3" fontId="62" fillId="19" borderId="13" xfId="0" applyNumberFormat="1" applyFont="1" applyFill="1" applyBorder="1" applyAlignment="1">
      <alignment horizontal="right" vertical="center" wrapText="1"/>
    </xf>
    <xf numFmtId="4" fontId="62" fillId="19" borderId="13" xfId="0" applyNumberFormat="1" applyFont="1" applyFill="1" applyBorder="1" applyAlignment="1">
      <alignment horizontal="right" vertical="center" wrapText="1"/>
    </xf>
    <xf numFmtId="4" fontId="62" fillId="19" borderId="14" xfId="0" applyNumberFormat="1" applyFont="1" applyFill="1" applyBorder="1" applyAlignment="1">
      <alignment horizontal="right" vertical="center" wrapText="1"/>
    </xf>
    <xf numFmtId="10" fontId="63" fillId="19" borderId="15" xfId="0" applyNumberFormat="1" applyFont="1" applyFill="1" applyBorder="1" applyAlignment="1">
      <alignment vertical="center"/>
    </xf>
    <xf numFmtId="3" fontId="63" fillId="19" borderId="15" xfId="0" applyNumberFormat="1" applyFont="1" applyFill="1" applyBorder="1" applyAlignment="1">
      <alignment vertical="center"/>
    </xf>
    <xf numFmtId="0" fontId="62" fillId="19" borderId="13" xfId="0" applyFont="1" applyFill="1" applyBorder="1" applyAlignment="1">
      <alignment horizontal="left" vertical="center" wrapText="1"/>
    </xf>
    <xf numFmtId="3" fontId="2" fillId="0" borderId="15" xfId="0" applyNumberFormat="1" applyFont="1" applyBorder="1" applyAlignment="1">
      <alignment horizontal="left" vertical="center" wrapText="1"/>
    </xf>
    <xf numFmtId="168" fontId="64" fillId="0" borderId="15" xfId="0" applyNumberFormat="1" applyFont="1" applyBorder="1" applyAlignment="1">
      <alignment horizontal="left" vertical="center" wrapText="1"/>
    </xf>
    <xf numFmtId="0" fontId="63" fillId="33" borderId="18"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12" xfId="0" applyFont="1" applyFill="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62" fillId="0" borderId="16" xfId="0" applyFont="1" applyBorder="1" applyAlignment="1">
      <alignment horizontal="left" vertical="center" wrapText="1"/>
    </xf>
    <xf numFmtId="0" fontId="62" fillId="0" borderId="0" xfId="0" applyFont="1" applyBorder="1" applyAlignment="1">
      <alignment horizontal="left" vertical="center" wrapText="1"/>
    </xf>
    <xf numFmtId="0" fontId="62" fillId="0" borderId="22" xfId="0" applyFont="1" applyBorder="1" applyAlignment="1">
      <alignment horizontal="left" vertical="center" wrapText="1"/>
    </xf>
    <xf numFmtId="0" fontId="56" fillId="19" borderId="24" xfId="0" applyFont="1" applyFill="1" applyBorder="1" applyAlignment="1">
      <alignment horizontal="center" vertical="center"/>
    </xf>
    <xf numFmtId="0" fontId="56" fillId="19" borderId="25" xfId="0" applyFont="1" applyFill="1" applyBorder="1" applyAlignment="1">
      <alignment horizontal="center" vertical="center"/>
    </xf>
    <xf numFmtId="0" fontId="56" fillId="19" borderId="26" xfId="0" applyFont="1" applyFill="1" applyBorder="1" applyAlignment="1">
      <alignment horizontal="center" vertical="center"/>
    </xf>
    <xf numFmtId="3" fontId="50" fillId="33" borderId="15" xfId="0" applyNumberFormat="1" applyFont="1" applyFill="1" applyBorder="1" applyAlignment="1">
      <alignment horizontal="center" vertical="center" wrapText="1"/>
    </xf>
    <xf numFmtId="3" fontId="55" fillId="0" borderId="14" xfId="0" applyNumberFormat="1" applyFont="1" applyBorder="1" applyAlignment="1">
      <alignment horizontal="right" vertical="center" wrapText="1"/>
    </xf>
    <xf numFmtId="3" fontId="55" fillId="0" borderId="17" xfId="0" applyNumberFormat="1" applyFont="1" applyBorder="1" applyAlignment="1">
      <alignment horizontal="right" vertical="center" wrapText="1"/>
    </xf>
    <xf numFmtId="4" fontId="55" fillId="0" borderId="14" xfId="0" applyNumberFormat="1" applyFont="1" applyBorder="1" applyAlignment="1">
      <alignment horizontal="right" vertical="center" wrapText="1"/>
    </xf>
    <xf numFmtId="4" fontId="55" fillId="0" borderId="17" xfId="0" applyNumberFormat="1" applyFont="1" applyBorder="1" applyAlignment="1">
      <alignment horizontal="right" vertical="center" wrapText="1"/>
    </xf>
    <xf numFmtId="3" fontId="57" fillId="17" borderId="14" xfId="0" applyNumberFormat="1" applyFont="1" applyFill="1" applyBorder="1" applyAlignment="1">
      <alignment horizontal="right" vertical="center" wrapText="1"/>
    </xf>
    <xf numFmtId="3" fontId="57" fillId="17" borderId="17" xfId="0" applyNumberFormat="1" applyFont="1" applyFill="1" applyBorder="1" applyAlignment="1">
      <alignment horizontal="right" vertical="center" wrapText="1"/>
    </xf>
    <xf numFmtId="4" fontId="57" fillId="17" borderId="14" xfId="0" applyNumberFormat="1" applyFont="1" applyFill="1" applyBorder="1" applyAlignment="1">
      <alignment horizontal="right" vertical="center" wrapText="1"/>
    </xf>
    <xf numFmtId="4" fontId="57" fillId="17" borderId="17" xfId="0" applyNumberFormat="1" applyFont="1" applyFill="1" applyBorder="1" applyAlignment="1">
      <alignment horizontal="right" vertical="center" wrapText="1"/>
    </xf>
    <xf numFmtId="3" fontId="61" fillId="0" borderId="14" xfId="0" applyNumberFormat="1" applyFont="1" applyBorder="1" applyAlignment="1">
      <alignment horizontal="right" vertical="center" wrapText="1"/>
    </xf>
    <xf numFmtId="3" fontId="61" fillId="0" borderId="17" xfId="0" applyNumberFormat="1" applyFont="1" applyBorder="1" applyAlignment="1">
      <alignment horizontal="right" vertical="center" wrapText="1"/>
    </xf>
    <xf numFmtId="4" fontId="61" fillId="0" borderId="14" xfId="0" applyNumberFormat="1" applyFont="1" applyBorder="1" applyAlignment="1">
      <alignment horizontal="right" vertical="center" wrapText="1"/>
    </xf>
    <xf numFmtId="4" fontId="61" fillId="0" borderId="17" xfId="0" applyNumberFormat="1" applyFont="1" applyBorder="1" applyAlignment="1">
      <alignment horizontal="right" vertical="center" wrapText="1"/>
    </xf>
    <xf numFmtId="3" fontId="62" fillId="19" borderId="14" xfId="0" applyNumberFormat="1" applyFont="1" applyFill="1" applyBorder="1" applyAlignment="1">
      <alignment horizontal="right" vertical="center" wrapText="1"/>
    </xf>
    <xf numFmtId="3" fontId="62" fillId="19" borderId="17" xfId="0" applyNumberFormat="1" applyFont="1" applyFill="1" applyBorder="1" applyAlignment="1">
      <alignment horizontal="right" vertical="center" wrapText="1"/>
    </xf>
    <xf numFmtId="4" fontId="62" fillId="19" borderId="14" xfId="0" applyNumberFormat="1" applyFont="1" applyFill="1" applyBorder="1" applyAlignment="1">
      <alignment horizontal="right" vertical="center" wrapText="1"/>
    </xf>
    <xf numFmtId="4" fontId="62" fillId="19" borderId="17" xfId="0" applyNumberFormat="1" applyFont="1" applyFill="1" applyBorder="1" applyAlignment="1">
      <alignment horizontal="right" vertical="center" wrapText="1"/>
    </xf>
    <xf numFmtId="0" fontId="50" fillId="0" borderId="0" xfId="0" applyFont="1" applyAlignment="1">
      <alignment horizontal="left" vertical="center" wrapText="1"/>
    </xf>
    <xf numFmtId="0" fontId="50" fillId="0" borderId="0" xfId="0" applyFont="1" applyAlignment="1">
      <alignment horizontal="right" vertical="center" wrapText="1"/>
    </xf>
    <xf numFmtId="3" fontId="53" fillId="0" borderId="27" xfId="0" applyNumberFormat="1" applyFont="1" applyBorder="1" applyAlignment="1">
      <alignment horizontal="center" vertical="center" wrapText="1"/>
    </xf>
    <xf numFmtId="3" fontId="53" fillId="0" borderId="28" xfId="0" applyNumberFormat="1"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2" fillId="33" borderId="10"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27"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57" fillId="0" borderId="0" xfId="0" applyFont="1" applyAlignment="1">
      <alignment horizontal="center" vertical="center"/>
    </xf>
    <xf numFmtId="0" fontId="57" fillId="34" borderId="0" xfId="0" applyFont="1" applyFill="1" applyAlignment="1">
      <alignment horizontal="center" vertical="center"/>
    </xf>
    <xf numFmtId="0" fontId="52" fillId="0" borderId="0" xfId="0" applyFont="1" applyAlignment="1">
      <alignment horizontal="center" vertical="center"/>
    </xf>
    <xf numFmtId="0" fontId="50" fillId="33" borderId="15" xfId="0" applyFont="1" applyFill="1" applyBorder="1" applyAlignment="1">
      <alignment horizontal="center" vertical="center" wrapText="1"/>
    </xf>
    <xf numFmtId="0" fontId="60" fillId="0" borderId="0" xfId="0" applyFont="1" applyAlignment="1">
      <alignment horizontal="right" vertical="center"/>
    </xf>
    <xf numFmtId="0" fontId="59" fillId="33" borderId="31"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32" xfId="0" applyFont="1" applyFill="1" applyBorder="1" applyAlignment="1">
      <alignment horizontal="center" vertical="center" wrapText="1"/>
    </xf>
    <xf numFmtId="0" fontId="52" fillId="33" borderId="33" xfId="0" applyFont="1" applyFill="1" applyBorder="1" applyAlignment="1">
      <alignment horizontal="center" vertical="center" wrapText="1"/>
    </xf>
    <xf numFmtId="3" fontId="52" fillId="33" borderId="29" xfId="0" applyNumberFormat="1" applyFont="1" applyFill="1" applyBorder="1" applyAlignment="1">
      <alignment horizontal="center" vertical="center" wrapText="1"/>
    </xf>
    <xf numFmtId="3" fontId="52" fillId="33" borderId="34" xfId="0" applyNumberFormat="1" applyFont="1" applyFill="1" applyBorder="1" applyAlignment="1">
      <alignment horizontal="center" vertical="center" wrapText="1"/>
    </xf>
    <xf numFmtId="3" fontId="52" fillId="33" borderId="30" xfId="0" applyNumberFormat="1" applyFont="1" applyFill="1" applyBorder="1" applyAlignment="1">
      <alignment horizontal="center" vertical="center" wrapText="1"/>
    </xf>
    <xf numFmtId="3" fontId="52" fillId="33" borderId="28" xfId="0" applyNumberFormat="1"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29" xfId="0" applyFont="1" applyFill="1" applyBorder="1" applyAlignment="1">
      <alignment vertical="center" wrapText="1"/>
    </xf>
    <xf numFmtId="0" fontId="52" fillId="33" borderId="18" xfId="0" applyFont="1" applyFill="1" applyBorder="1" applyAlignment="1">
      <alignment horizontal="center" vertical="center" wrapText="1"/>
    </xf>
    <xf numFmtId="0" fontId="52" fillId="33"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2</xdr:row>
      <xdr:rowOff>180975</xdr:rowOff>
    </xdr:to>
    <xdr:pic>
      <xdr:nvPicPr>
        <xdr:cNvPr id="1" name="image1.png" descr="image1.png"/>
        <xdr:cNvPicPr preferRelativeResize="1">
          <a:picLocks noChangeAspect="1"/>
        </xdr:cNvPicPr>
      </xdr:nvPicPr>
      <xdr:blipFill>
        <a:blip r:embed="rId1"/>
        <a:stretch>
          <a:fillRect/>
        </a:stretch>
      </xdr:blipFill>
      <xdr:spPr>
        <a:xfrm>
          <a:off x="0" y="0"/>
          <a:ext cx="638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2"/>
  <sheetViews>
    <sheetView showGridLines="0" tabSelected="1" zoomScalePageLayoutView="0" workbookViewId="0" topLeftCell="A34">
      <selection activeCell="O39" sqref="O39"/>
    </sheetView>
  </sheetViews>
  <sheetFormatPr defaultColWidth="9.140625" defaultRowHeight="15"/>
  <cols>
    <col min="1" max="1" width="5.28125" style="1" customWidth="1"/>
    <col min="2" max="2" width="41.00390625" style="1" customWidth="1"/>
    <col min="3" max="3" width="16.7109375" style="25" customWidth="1"/>
    <col min="4" max="4" width="16.00390625" style="25" customWidth="1"/>
    <col min="5" max="5" width="0.71875" style="25" customWidth="1"/>
    <col min="6" max="6" width="16.7109375" style="25" hidden="1" customWidth="1"/>
    <col min="7" max="7" width="14.421875" style="25" hidden="1" customWidth="1"/>
    <col min="8" max="8" width="16.7109375" style="25" customWidth="1"/>
    <col min="9" max="9" width="14.421875" style="1" hidden="1" customWidth="1"/>
    <col min="10" max="10" width="9.8515625" style="1" hidden="1" customWidth="1"/>
    <col min="11" max="11" width="6.140625" style="1" hidden="1" customWidth="1"/>
    <col min="12" max="12" width="16.7109375" style="1" hidden="1" customWidth="1"/>
    <col min="13" max="14" width="15.57421875" style="1" customWidth="1"/>
    <col min="15" max="15" width="16.00390625" style="25" customWidth="1"/>
    <col min="16" max="16" width="15.00390625" style="1" customWidth="1"/>
    <col min="17" max="20" width="9.140625" style="1" customWidth="1"/>
    <col min="21" max="21" width="24.28125" style="1" customWidth="1"/>
    <col min="22" max="16384" width="9.140625" style="1" customWidth="1"/>
  </cols>
  <sheetData>
    <row r="1" spans="1:9" ht="15">
      <c r="A1" s="92" t="s">
        <v>0</v>
      </c>
      <c r="B1" s="92"/>
      <c r="C1" s="92"/>
      <c r="D1" s="92"/>
      <c r="E1" s="93"/>
      <c r="F1" s="93"/>
      <c r="G1" s="93"/>
      <c r="H1" s="93"/>
      <c r="I1" s="93"/>
    </row>
    <row r="2" spans="5:9" ht="15">
      <c r="E2" s="93"/>
      <c r="F2" s="93"/>
      <c r="G2" s="93"/>
      <c r="H2" s="93"/>
      <c r="I2" s="93"/>
    </row>
    <row r="3" spans="5:9" ht="15">
      <c r="E3" s="93" t="s">
        <v>1</v>
      </c>
      <c r="F3" s="93"/>
      <c r="G3" s="93"/>
      <c r="H3" s="93"/>
      <c r="I3" s="93"/>
    </row>
    <row r="4" spans="1:15" ht="15.75">
      <c r="A4" s="104" t="s">
        <v>2</v>
      </c>
      <c r="B4" s="104"/>
      <c r="C4" s="104"/>
      <c r="D4" s="104"/>
      <c r="E4" s="104"/>
      <c r="F4" s="104"/>
      <c r="G4" s="104"/>
      <c r="H4" s="104"/>
      <c r="I4" s="104"/>
      <c r="J4" s="104"/>
      <c r="K4" s="104"/>
      <c r="L4" s="104"/>
      <c r="M4" s="104"/>
      <c r="N4" s="104"/>
      <c r="O4" s="104"/>
    </row>
    <row r="5" spans="1:10" ht="15.75">
      <c r="A5" s="105" t="s">
        <v>3</v>
      </c>
      <c r="B5" s="105"/>
      <c r="C5" s="105"/>
      <c r="D5" s="105"/>
      <c r="E5" s="105"/>
      <c r="F5" s="105"/>
      <c r="G5" s="105"/>
      <c r="H5" s="105"/>
      <c r="I5" s="105"/>
      <c r="J5" s="105"/>
    </row>
    <row r="6" spans="1:10" ht="15">
      <c r="A6" s="106" t="s">
        <v>4</v>
      </c>
      <c r="B6" s="106"/>
      <c r="C6" s="106"/>
      <c r="D6" s="106"/>
      <c r="E6" s="106"/>
      <c r="F6" s="106"/>
      <c r="G6" s="106"/>
      <c r="H6" s="106"/>
      <c r="I6" s="106"/>
      <c r="J6" s="106"/>
    </row>
    <row r="7" spans="1:10" ht="15">
      <c r="A7" s="106" t="s">
        <v>5</v>
      </c>
      <c r="B7" s="106"/>
      <c r="C7" s="106"/>
      <c r="D7" s="106"/>
      <c r="E7" s="106"/>
      <c r="F7" s="106"/>
      <c r="G7" s="106"/>
      <c r="H7" s="106"/>
      <c r="I7" s="106"/>
      <c r="J7" s="106"/>
    </row>
    <row r="8" spans="1:10" ht="15">
      <c r="A8" s="108" t="s">
        <v>6</v>
      </c>
      <c r="B8" s="108"/>
      <c r="C8" s="108"/>
      <c r="D8" s="108"/>
      <c r="E8" s="108"/>
      <c r="F8" s="108"/>
      <c r="G8" s="108"/>
      <c r="H8" s="108"/>
      <c r="I8" s="108"/>
      <c r="J8" s="108"/>
    </row>
    <row r="9" spans="1:21" s="3" customFormat="1" ht="28.5">
      <c r="A9" s="109" t="s">
        <v>7</v>
      </c>
      <c r="B9" s="112" t="s">
        <v>8</v>
      </c>
      <c r="C9" s="42" t="s">
        <v>9</v>
      </c>
      <c r="D9" s="75" t="s">
        <v>78</v>
      </c>
      <c r="E9" s="75"/>
      <c r="F9" s="115" t="s">
        <v>11</v>
      </c>
      <c r="G9" s="116"/>
      <c r="H9" s="98" t="s">
        <v>12</v>
      </c>
      <c r="I9" s="99"/>
      <c r="J9" s="119" t="s">
        <v>13</v>
      </c>
      <c r="K9" s="120"/>
      <c r="L9" s="2" t="s">
        <v>15</v>
      </c>
      <c r="M9" s="107" t="s">
        <v>64</v>
      </c>
      <c r="N9" s="107" t="s">
        <v>65</v>
      </c>
      <c r="O9" s="75" t="s">
        <v>81</v>
      </c>
      <c r="P9" s="57" t="s">
        <v>77</v>
      </c>
      <c r="Q9" s="58"/>
      <c r="R9" s="58"/>
      <c r="S9" s="58"/>
      <c r="T9" s="58"/>
      <c r="U9" s="59"/>
    </row>
    <row r="10" spans="1:21" s="3" customFormat="1" ht="15">
      <c r="A10" s="110"/>
      <c r="B10" s="113"/>
      <c r="C10" s="30" t="s">
        <v>10</v>
      </c>
      <c r="D10" s="75"/>
      <c r="E10" s="75"/>
      <c r="F10" s="117"/>
      <c r="G10" s="118"/>
      <c r="H10" s="100"/>
      <c r="I10" s="101"/>
      <c r="J10" s="121" t="s">
        <v>14</v>
      </c>
      <c r="K10" s="122"/>
      <c r="L10" s="4" t="s">
        <v>14</v>
      </c>
      <c r="M10" s="107"/>
      <c r="N10" s="107"/>
      <c r="O10" s="75"/>
      <c r="P10" s="60"/>
      <c r="Q10" s="61"/>
      <c r="R10" s="61"/>
      <c r="S10" s="61"/>
      <c r="T10" s="61"/>
      <c r="U10" s="62"/>
    </row>
    <row r="11" spans="1:21" s="3" customFormat="1" ht="29.25" customHeight="1">
      <c r="A11" s="111"/>
      <c r="B11" s="114"/>
      <c r="C11" s="31"/>
      <c r="D11" s="75"/>
      <c r="E11" s="75"/>
      <c r="F11" s="32" t="s">
        <v>16</v>
      </c>
      <c r="G11" s="33" t="s">
        <v>17</v>
      </c>
      <c r="H11" s="102"/>
      <c r="I11" s="103"/>
      <c r="J11" s="6"/>
      <c r="K11" s="7"/>
      <c r="L11" s="5"/>
      <c r="M11" s="107"/>
      <c r="N11" s="107"/>
      <c r="O11" s="75"/>
      <c r="P11" s="63"/>
      <c r="Q11" s="64"/>
      <c r="R11" s="64"/>
      <c r="S11" s="64"/>
      <c r="T11" s="64"/>
      <c r="U11" s="65"/>
    </row>
    <row r="12" spans="1:21" ht="15">
      <c r="A12" s="8" t="s">
        <v>18</v>
      </c>
      <c r="B12" s="8" t="s">
        <v>19</v>
      </c>
      <c r="C12" s="34" t="s">
        <v>20</v>
      </c>
      <c r="D12" s="94" t="s">
        <v>21</v>
      </c>
      <c r="E12" s="95"/>
      <c r="F12" s="34" t="s">
        <v>22</v>
      </c>
      <c r="G12" s="34" t="s">
        <v>23</v>
      </c>
      <c r="H12" s="34">
        <v>3</v>
      </c>
      <c r="I12" s="8" t="s">
        <v>24</v>
      </c>
      <c r="J12" s="96" t="s">
        <v>25</v>
      </c>
      <c r="K12" s="97"/>
      <c r="L12" s="9" t="s">
        <v>26</v>
      </c>
      <c r="M12" s="24" t="s">
        <v>66</v>
      </c>
      <c r="N12" s="24" t="s">
        <v>67</v>
      </c>
      <c r="O12" s="26">
        <v>6</v>
      </c>
      <c r="P12" s="66">
        <v>7</v>
      </c>
      <c r="Q12" s="67"/>
      <c r="R12" s="67"/>
      <c r="S12" s="67"/>
      <c r="T12" s="67"/>
      <c r="U12" s="68"/>
    </row>
    <row r="13" spans="1:21" ht="21.75" customHeight="1">
      <c r="A13" s="10"/>
      <c r="B13" s="69" t="s">
        <v>63</v>
      </c>
      <c r="C13" s="70"/>
      <c r="D13" s="70"/>
      <c r="E13" s="70"/>
      <c r="F13" s="70"/>
      <c r="G13" s="70"/>
      <c r="H13" s="70"/>
      <c r="I13" s="70"/>
      <c r="J13" s="70"/>
      <c r="K13" s="70"/>
      <c r="L13" s="70"/>
      <c r="M13" s="70"/>
      <c r="N13" s="70"/>
      <c r="O13" s="70"/>
      <c r="P13" s="70"/>
      <c r="Q13" s="70"/>
      <c r="R13" s="70"/>
      <c r="S13" s="70"/>
      <c r="T13" s="70"/>
      <c r="U13" s="71"/>
    </row>
    <row r="14" spans="1:21" s="17" customFormat="1" ht="37.5">
      <c r="A14" s="16"/>
      <c r="B14" s="54" t="s">
        <v>27</v>
      </c>
      <c r="C14" s="49">
        <v>806266000</v>
      </c>
      <c r="D14" s="88">
        <v>344463000</v>
      </c>
      <c r="E14" s="89"/>
      <c r="F14" s="49">
        <v>52468205</v>
      </c>
      <c r="G14" s="49">
        <v>20000</v>
      </c>
      <c r="H14" s="49">
        <v>47367522.83</v>
      </c>
      <c r="I14" s="50">
        <v>534698.66</v>
      </c>
      <c r="J14" s="90">
        <v>5100682.17</v>
      </c>
      <c r="K14" s="91"/>
      <c r="L14" s="51">
        <v>297095477.17</v>
      </c>
      <c r="M14" s="52">
        <f aca="true" t="shared" si="0" ref="M14:M53">H14/D14</f>
        <v>0.13751120680595594</v>
      </c>
      <c r="N14" s="52">
        <f>H14/C14</f>
        <v>0.058749250036588416</v>
      </c>
      <c r="O14" s="53">
        <f>O15+O25+O27</f>
        <v>32088864</v>
      </c>
      <c r="P14" s="72"/>
      <c r="Q14" s="73"/>
      <c r="R14" s="73"/>
      <c r="S14" s="73"/>
      <c r="T14" s="73"/>
      <c r="U14" s="74"/>
    </row>
    <row r="15" spans="1:21" ht="22.5" customHeight="1" hidden="1">
      <c r="A15" s="12" t="s">
        <v>28</v>
      </c>
      <c r="B15" s="13" t="s">
        <v>29</v>
      </c>
      <c r="C15" s="36">
        <v>691048000</v>
      </c>
      <c r="D15" s="76">
        <v>307673000</v>
      </c>
      <c r="E15" s="77"/>
      <c r="F15" s="36">
        <v>33300757</v>
      </c>
      <c r="G15" s="36">
        <v>20000</v>
      </c>
      <c r="H15" s="37">
        <v>28200074.830000002</v>
      </c>
      <c r="I15" s="14">
        <v>534698.6599999999</v>
      </c>
      <c r="J15" s="78">
        <v>5100682.17</v>
      </c>
      <c r="K15" s="79"/>
      <c r="L15" s="15">
        <v>279472925.17</v>
      </c>
      <c r="M15" s="11">
        <f t="shared" si="0"/>
        <v>0.09165599461116186</v>
      </c>
      <c r="N15" s="11">
        <f>H15/C15</f>
        <v>0.04080769328613931</v>
      </c>
      <c r="O15" s="29">
        <f>O30+O38+O52+O56</f>
        <v>12921416</v>
      </c>
      <c r="P15" s="40"/>
      <c r="Q15" s="40"/>
      <c r="R15" s="40"/>
      <c r="S15" s="40"/>
      <c r="T15" s="40"/>
      <c r="U15" s="40"/>
    </row>
    <row r="16" spans="1:21" ht="39.75" customHeight="1">
      <c r="A16" s="12" t="s">
        <v>30</v>
      </c>
      <c r="B16" s="43" t="s">
        <v>31</v>
      </c>
      <c r="C16" s="44">
        <v>184144000</v>
      </c>
      <c r="D16" s="84">
        <v>47966000</v>
      </c>
      <c r="E16" s="85"/>
      <c r="F16" s="44">
        <v>15325092</v>
      </c>
      <c r="G16" s="44">
        <v>0</v>
      </c>
      <c r="H16" s="35">
        <v>12692061</v>
      </c>
      <c r="I16" s="45">
        <v>2404</v>
      </c>
      <c r="J16" s="86">
        <v>2633031</v>
      </c>
      <c r="K16" s="87"/>
      <c r="L16" s="46">
        <v>35273939</v>
      </c>
      <c r="M16" s="47">
        <f t="shared" si="0"/>
        <v>0.26460536630112996</v>
      </c>
      <c r="N16" s="47">
        <f aca="true" t="shared" si="1" ref="N16:N62">H16/C16</f>
        <v>0.06892465135980537</v>
      </c>
      <c r="O16" s="48">
        <f>O39+O57</f>
        <v>1461483</v>
      </c>
      <c r="P16" s="55" t="s">
        <v>68</v>
      </c>
      <c r="Q16" s="55"/>
      <c r="R16" s="55"/>
      <c r="S16" s="55"/>
      <c r="T16" s="55"/>
      <c r="U16" s="55"/>
    </row>
    <row r="17" spans="1:21" ht="61.5" customHeight="1">
      <c r="A17" s="12" t="s">
        <v>32</v>
      </c>
      <c r="B17" s="43" t="s">
        <v>33</v>
      </c>
      <c r="C17" s="44">
        <v>100000000</v>
      </c>
      <c r="D17" s="84">
        <v>22335000</v>
      </c>
      <c r="E17" s="85"/>
      <c r="F17" s="44">
        <v>6953419</v>
      </c>
      <c r="G17" s="44">
        <v>20000</v>
      </c>
      <c r="H17" s="35">
        <v>4487944.829999999</v>
      </c>
      <c r="I17" s="45">
        <v>153514.66</v>
      </c>
      <c r="J17" s="86">
        <v>2465474.17</v>
      </c>
      <c r="K17" s="87"/>
      <c r="L17" s="46">
        <v>17847055.169999998</v>
      </c>
      <c r="M17" s="47">
        <f t="shared" si="0"/>
        <v>0.20093775822699794</v>
      </c>
      <c r="N17" s="47">
        <f t="shared" si="1"/>
        <v>0.04487944829999999</v>
      </c>
      <c r="O17" s="48">
        <f>O31+O40+O53+O58</f>
        <v>3802729</v>
      </c>
      <c r="P17" s="55" t="s">
        <v>69</v>
      </c>
      <c r="Q17" s="55"/>
      <c r="R17" s="55"/>
      <c r="S17" s="55"/>
      <c r="T17" s="55"/>
      <c r="U17" s="55"/>
    </row>
    <row r="18" spans="1:21" ht="40.5" customHeight="1">
      <c r="A18" s="12" t="s">
        <v>34</v>
      </c>
      <c r="B18" s="43" t="s">
        <v>35</v>
      </c>
      <c r="C18" s="44">
        <v>3160000</v>
      </c>
      <c r="D18" s="84">
        <v>1100000</v>
      </c>
      <c r="E18" s="85"/>
      <c r="F18" s="44">
        <v>611314</v>
      </c>
      <c r="G18" s="44">
        <v>0</v>
      </c>
      <c r="H18" s="35">
        <v>611314</v>
      </c>
      <c r="I18" s="45">
        <v>0</v>
      </c>
      <c r="J18" s="86">
        <v>0</v>
      </c>
      <c r="K18" s="87"/>
      <c r="L18" s="46">
        <v>488686</v>
      </c>
      <c r="M18" s="47">
        <f t="shared" si="0"/>
        <v>0.55574</v>
      </c>
      <c r="N18" s="47">
        <f t="shared" si="1"/>
        <v>0.19345379746835442</v>
      </c>
      <c r="O18" s="48">
        <f>O41</f>
        <v>611314</v>
      </c>
      <c r="P18" s="55" t="s">
        <v>70</v>
      </c>
      <c r="Q18" s="55"/>
      <c r="R18" s="55"/>
      <c r="S18" s="55"/>
      <c r="T18" s="55"/>
      <c r="U18" s="55"/>
    </row>
    <row r="19" spans="1:21" ht="70.5" customHeight="1">
      <c r="A19" s="12" t="s">
        <v>36</v>
      </c>
      <c r="B19" s="43" t="s">
        <v>37</v>
      </c>
      <c r="C19" s="44">
        <v>96945000</v>
      </c>
      <c r="D19" s="84">
        <v>69945000</v>
      </c>
      <c r="E19" s="85"/>
      <c r="F19" s="44">
        <v>0</v>
      </c>
      <c r="G19" s="44">
        <v>0</v>
      </c>
      <c r="H19" s="35">
        <v>0</v>
      </c>
      <c r="I19" s="45">
        <v>0</v>
      </c>
      <c r="J19" s="86">
        <v>0</v>
      </c>
      <c r="K19" s="87"/>
      <c r="L19" s="46">
        <v>69945000</v>
      </c>
      <c r="M19" s="47">
        <f t="shared" si="0"/>
        <v>0</v>
      </c>
      <c r="N19" s="47">
        <f t="shared" si="1"/>
        <v>0</v>
      </c>
      <c r="O19" s="48">
        <f>O42</f>
        <v>0</v>
      </c>
      <c r="P19" s="55" t="s">
        <v>79</v>
      </c>
      <c r="Q19" s="55"/>
      <c r="R19" s="55"/>
      <c r="S19" s="55"/>
      <c r="T19" s="55"/>
      <c r="U19" s="55"/>
    </row>
    <row r="20" spans="1:21" ht="64.5" customHeight="1">
      <c r="A20" s="12" t="s">
        <v>38</v>
      </c>
      <c r="B20" s="43" t="s">
        <v>39</v>
      </c>
      <c r="C20" s="44">
        <v>80000000</v>
      </c>
      <c r="D20" s="84">
        <v>47910000</v>
      </c>
      <c r="E20" s="85"/>
      <c r="F20" s="44">
        <v>6925000</v>
      </c>
      <c r="G20" s="44">
        <v>0</v>
      </c>
      <c r="H20" s="35">
        <v>6925000</v>
      </c>
      <c r="I20" s="45">
        <v>0</v>
      </c>
      <c r="J20" s="86">
        <v>0</v>
      </c>
      <c r="K20" s="87"/>
      <c r="L20" s="46">
        <v>40985000</v>
      </c>
      <c r="M20" s="47">
        <f t="shared" si="0"/>
        <v>0.14454184930077227</v>
      </c>
      <c r="N20" s="47">
        <f t="shared" si="1"/>
        <v>0.0865625</v>
      </c>
      <c r="O20" s="48">
        <f>O32+O43+O54+O59</f>
        <v>6925000</v>
      </c>
      <c r="P20" s="55" t="s">
        <v>80</v>
      </c>
      <c r="Q20" s="55"/>
      <c r="R20" s="55"/>
      <c r="S20" s="55"/>
      <c r="T20" s="55"/>
      <c r="U20" s="55"/>
    </row>
    <row r="21" spans="1:21" ht="72" customHeight="1">
      <c r="A21" s="12" t="s">
        <v>40</v>
      </c>
      <c r="B21" s="43" t="s">
        <v>41</v>
      </c>
      <c r="C21" s="44">
        <v>106216000</v>
      </c>
      <c r="D21" s="84">
        <v>71904000</v>
      </c>
      <c r="E21" s="85"/>
      <c r="F21" s="44">
        <v>3362865</v>
      </c>
      <c r="G21" s="44">
        <v>0</v>
      </c>
      <c r="H21" s="35">
        <v>3362864.81</v>
      </c>
      <c r="I21" s="45">
        <v>378780</v>
      </c>
      <c r="J21" s="86">
        <v>0.19</v>
      </c>
      <c r="K21" s="87"/>
      <c r="L21" s="46">
        <v>68541135.19</v>
      </c>
      <c r="M21" s="47">
        <f t="shared" si="0"/>
        <v>0.04676881411326213</v>
      </c>
      <c r="N21" s="47">
        <f t="shared" si="1"/>
        <v>0.03166062372900505</v>
      </c>
      <c r="O21" s="48">
        <f>O33+O44</f>
        <v>0</v>
      </c>
      <c r="P21" s="55" t="s">
        <v>71</v>
      </c>
      <c r="Q21" s="55"/>
      <c r="R21" s="55"/>
      <c r="S21" s="55"/>
      <c r="T21" s="55"/>
      <c r="U21" s="55"/>
    </row>
    <row r="22" spans="1:21" ht="57.75" customHeight="1">
      <c r="A22" s="12" t="s">
        <v>42</v>
      </c>
      <c r="B22" s="43" t="s">
        <v>43</v>
      </c>
      <c r="C22" s="44">
        <v>85457000</v>
      </c>
      <c r="D22" s="84">
        <v>35457000</v>
      </c>
      <c r="E22" s="85"/>
      <c r="F22" s="44">
        <v>0</v>
      </c>
      <c r="G22" s="44">
        <v>0</v>
      </c>
      <c r="H22" s="35">
        <v>0</v>
      </c>
      <c r="I22" s="45">
        <v>0</v>
      </c>
      <c r="J22" s="86">
        <v>0</v>
      </c>
      <c r="K22" s="87"/>
      <c r="L22" s="46">
        <v>35457000</v>
      </c>
      <c r="M22" s="47">
        <f t="shared" si="0"/>
        <v>0</v>
      </c>
      <c r="N22" s="47">
        <f t="shared" si="1"/>
        <v>0</v>
      </c>
      <c r="O22" s="48"/>
      <c r="P22" s="56" t="s">
        <v>72</v>
      </c>
      <c r="Q22" s="56"/>
      <c r="R22" s="56"/>
      <c r="S22" s="56"/>
      <c r="T22" s="56"/>
      <c r="U22" s="56"/>
    </row>
    <row r="23" spans="1:21" ht="43.5" customHeight="1">
      <c r="A23" s="12" t="s">
        <v>44</v>
      </c>
      <c r="B23" s="43" t="s">
        <v>45</v>
      </c>
      <c r="C23" s="44">
        <v>10000000</v>
      </c>
      <c r="D23" s="84">
        <v>2900000</v>
      </c>
      <c r="E23" s="85"/>
      <c r="F23" s="44">
        <v>0</v>
      </c>
      <c r="G23" s="44">
        <v>0</v>
      </c>
      <c r="H23" s="35">
        <v>0</v>
      </c>
      <c r="I23" s="45">
        <v>0</v>
      </c>
      <c r="J23" s="86">
        <v>0</v>
      </c>
      <c r="K23" s="87"/>
      <c r="L23" s="46">
        <v>2900000</v>
      </c>
      <c r="M23" s="47">
        <f t="shared" si="0"/>
        <v>0</v>
      </c>
      <c r="N23" s="47">
        <f t="shared" si="1"/>
        <v>0</v>
      </c>
      <c r="O23" s="48">
        <f>O46+O60</f>
        <v>0</v>
      </c>
      <c r="P23" s="55" t="s">
        <v>73</v>
      </c>
      <c r="Q23" s="55"/>
      <c r="R23" s="55"/>
      <c r="S23" s="55"/>
      <c r="T23" s="55"/>
      <c r="U23" s="55"/>
    </row>
    <row r="24" spans="1:21" ht="48" customHeight="1">
      <c r="A24" s="12" t="s">
        <v>46</v>
      </c>
      <c r="B24" s="43" t="s">
        <v>47</v>
      </c>
      <c r="C24" s="44">
        <v>25126000</v>
      </c>
      <c r="D24" s="84">
        <v>8156000</v>
      </c>
      <c r="E24" s="85"/>
      <c r="F24" s="44">
        <v>123067</v>
      </c>
      <c r="G24" s="44">
        <v>0</v>
      </c>
      <c r="H24" s="35">
        <v>120890.19</v>
      </c>
      <c r="I24" s="45">
        <v>0</v>
      </c>
      <c r="J24" s="86">
        <v>2176.81</v>
      </c>
      <c r="K24" s="87"/>
      <c r="L24" s="46">
        <v>8035109.81</v>
      </c>
      <c r="M24" s="47">
        <f t="shared" si="0"/>
        <v>0.014822240068661108</v>
      </c>
      <c r="N24" s="47">
        <f t="shared" si="1"/>
        <v>0.004811358353896363</v>
      </c>
      <c r="O24" s="48"/>
      <c r="P24" s="55" t="s">
        <v>74</v>
      </c>
      <c r="Q24" s="55"/>
      <c r="R24" s="55"/>
      <c r="S24" s="55"/>
      <c r="T24" s="55"/>
      <c r="U24" s="55"/>
    </row>
    <row r="25" spans="1:21" ht="70.5" customHeight="1">
      <c r="A25" s="12" t="s">
        <v>48</v>
      </c>
      <c r="B25" s="43" t="s">
        <v>49</v>
      </c>
      <c r="C25" s="44">
        <v>74218000</v>
      </c>
      <c r="D25" s="84">
        <v>14790000</v>
      </c>
      <c r="E25" s="85"/>
      <c r="F25" s="44">
        <v>0</v>
      </c>
      <c r="G25" s="44">
        <v>0</v>
      </c>
      <c r="H25" s="35">
        <v>0</v>
      </c>
      <c r="I25" s="45">
        <v>0</v>
      </c>
      <c r="J25" s="86">
        <v>0</v>
      </c>
      <c r="K25" s="87"/>
      <c r="L25" s="46">
        <v>14790000</v>
      </c>
      <c r="M25" s="47">
        <f t="shared" si="0"/>
        <v>0</v>
      </c>
      <c r="N25" s="47">
        <f t="shared" si="1"/>
        <v>0</v>
      </c>
      <c r="O25" s="48">
        <f>O35+O47+O61</f>
        <v>0</v>
      </c>
      <c r="P25" s="55" t="s">
        <v>75</v>
      </c>
      <c r="Q25" s="55"/>
      <c r="R25" s="55"/>
      <c r="S25" s="55"/>
      <c r="T25" s="55"/>
      <c r="U25" s="55"/>
    </row>
    <row r="26" spans="1:21" ht="30" hidden="1">
      <c r="A26" s="12" t="s">
        <v>50</v>
      </c>
      <c r="B26" s="43" t="s">
        <v>51</v>
      </c>
      <c r="C26" s="44">
        <v>74218000</v>
      </c>
      <c r="D26" s="84">
        <v>14790000</v>
      </c>
      <c r="E26" s="85"/>
      <c r="F26" s="44">
        <v>0</v>
      </c>
      <c r="G26" s="44">
        <v>0</v>
      </c>
      <c r="H26" s="35">
        <v>0</v>
      </c>
      <c r="I26" s="45">
        <v>0</v>
      </c>
      <c r="J26" s="86">
        <v>0</v>
      </c>
      <c r="K26" s="87"/>
      <c r="L26" s="46">
        <v>14790000</v>
      </c>
      <c r="M26" s="47">
        <f t="shared" si="0"/>
        <v>0</v>
      </c>
      <c r="N26" s="47">
        <f t="shared" si="1"/>
        <v>0</v>
      </c>
      <c r="O26" s="48">
        <f>O25</f>
        <v>0</v>
      </c>
      <c r="P26" s="41"/>
      <c r="Q26" s="41"/>
      <c r="R26" s="41"/>
      <c r="S26" s="41"/>
      <c r="T26" s="41"/>
      <c r="U26" s="41"/>
    </row>
    <row r="27" spans="1:21" ht="22.5" customHeight="1" hidden="1">
      <c r="A27" s="12" t="s">
        <v>52</v>
      </c>
      <c r="B27" s="43" t="s">
        <v>53</v>
      </c>
      <c r="C27" s="44">
        <v>41000000</v>
      </c>
      <c r="D27" s="84">
        <v>22000000</v>
      </c>
      <c r="E27" s="85"/>
      <c r="F27" s="44">
        <v>19167448</v>
      </c>
      <c r="G27" s="44">
        <v>0</v>
      </c>
      <c r="H27" s="35">
        <v>19167448</v>
      </c>
      <c r="I27" s="45">
        <v>0</v>
      </c>
      <c r="J27" s="86">
        <v>0</v>
      </c>
      <c r="K27" s="87"/>
      <c r="L27" s="46">
        <v>2832552</v>
      </c>
      <c r="M27" s="47">
        <f t="shared" si="0"/>
        <v>0.8712476363636363</v>
      </c>
      <c r="N27" s="47">
        <f t="shared" si="1"/>
        <v>0.4674987317073171</v>
      </c>
      <c r="O27" s="48">
        <f>O49</f>
        <v>19167448</v>
      </c>
      <c r="P27" s="41"/>
      <c r="Q27" s="41"/>
      <c r="R27" s="41"/>
      <c r="S27" s="41"/>
      <c r="T27" s="41"/>
      <c r="U27" s="41"/>
    </row>
    <row r="28" spans="1:21" ht="41.25" customHeight="1">
      <c r="A28" s="12" t="s">
        <v>55</v>
      </c>
      <c r="B28" s="43" t="s">
        <v>56</v>
      </c>
      <c r="C28" s="44">
        <v>41000000</v>
      </c>
      <c r="D28" s="84">
        <v>22000000</v>
      </c>
      <c r="E28" s="85"/>
      <c r="F28" s="44">
        <v>19167448</v>
      </c>
      <c r="G28" s="44">
        <v>0</v>
      </c>
      <c r="H28" s="35">
        <v>19167448</v>
      </c>
      <c r="I28" s="45">
        <v>0</v>
      </c>
      <c r="J28" s="86">
        <v>0</v>
      </c>
      <c r="K28" s="87"/>
      <c r="L28" s="46">
        <v>2832552</v>
      </c>
      <c r="M28" s="47">
        <f t="shared" si="0"/>
        <v>0.8712476363636363</v>
      </c>
      <c r="N28" s="47">
        <f t="shared" si="1"/>
        <v>0.4674987317073171</v>
      </c>
      <c r="O28" s="48">
        <f>O27</f>
        <v>19167448</v>
      </c>
      <c r="P28" s="55" t="s">
        <v>76</v>
      </c>
      <c r="Q28" s="55"/>
      <c r="R28" s="55"/>
      <c r="S28" s="55"/>
      <c r="T28" s="55"/>
      <c r="U28" s="55"/>
    </row>
    <row r="29" spans="1:15" s="23" customFormat="1" ht="15.75">
      <c r="A29" s="18" t="s">
        <v>48</v>
      </c>
      <c r="B29" s="19" t="s">
        <v>60</v>
      </c>
      <c r="C29" s="38">
        <v>132355000</v>
      </c>
      <c r="D29" s="80">
        <v>36118000</v>
      </c>
      <c r="E29" s="81"/>
      <c r="F29" s="38">
        <v>580067</v>
      </c>
      <c r="G29" s="38">
        <v>0</v>
      </c>
      <c r="H29" s="38">
        <v>577890.19</v>
      </c>
      <c r="I29" s="20">
        <v>0</v>
      </c>
      <c r="J29" s="82">
        <v>2176.81</v>
      </c>
      <c r="K29" s="83"/>
      <c r="L29" s="21">
        <v>35540109.81</v>
      </c>
      <c r="M29" s="22">
        <f t="shared" si="0"/>
        <v>0.01600006063458663</v>
      </c>
      <c r="N29" s="22">
        <f t="shared" si="1"/>
        <v>0.004366213516678629</v>
      </c>
      <c r="O29" s="28">
        <f>O30+O35</f>
        <v>577890</v>
      </c>
    </row>
    <row r="30" spans="1:15" ht="15" hidden="1">
      <c r="A30" s="12" t="s">
        <v>28</v>
      </c>
      <c r="B30" s="13" t="s">
        <v>29</v>
      </c>
      <c r="C30" s="36">
        <v>78137000</v>
      </c>
      <c r="D30" s="76">
        <v>28000000</v>
      </c>
      <c r="E30" s="77"/>
      <c r="F30" s="36">
        <v>580067</v>
      </c>
      <c r="G30" s="36">
        <v>0</v>
      </c>
      <c r="H30" s="39">
        <v>577890.19</v>
      </c>
      <c r="I30" s="14">
        <v>0</v>
      </c>
      <c r="J30" s="78">
        <v>2176.81</v>
      </c>
      <c r="K30" s="79"/>
      <c r="L30" s="15">
        <v>27422109.81</v>
      </c>
      <c r="M30" s="11">
        <f t="shared" si="0"/>
        <v>0.020638935357142854</v>
      </c>
      <c r="N30" s="11">
        <f t="shared" si="1"/>
        <v>0.007395858428145436</v>
      </c>
      <c r="O30" s="27">
        <f>O31+O32+O33+O34</f>
        <v>577890</v>
      </c>
    </row>
    <row r="31" spans="1:15" ht="15">
      <c r="A31" s="12" t="s">
        <v>32</v>
      </c>
      <c r="B31" s="13" t="s">
        <v>33</v>
      </c>
      <c r="C31" s="36">
        <v>7500000</v>
      </c>
      <c r="D31" s="76">
        <v>1550000</v>
      </c>
      <c r="E31" s="77"/>
      <c r="F31" s="36">
        <v>457000</v>
      </c>
      <c r="G31" s="36">
        <v>0</v>
      </c>
      <c r="H31" s="39">
        <v>457000</v>
      </c>
      <c r="I31" s="14">
        <v>0</v>
      </c>
      <c r="J31" s="78">
        <v>0</v>
      </c>
      <c r="K31" s="79"/>
      <c r="L31" s="15">
        <v>1093000</v>
      </c>
      <c r="M31" s="11">
        <f t="shared" si="0"/>
        <v>0.2948387096774194</v>
      </c>
      <c r="N31" s="11">
        <f t="shared" si="1"/>
        <v>0.06093333333333333</v>
      </c>
      <c r="O31" s="27">
        <v>457000</v>
      </c>
    </row>
    <row r="32" spans="1:15" ht="15">
      <c r="A32" s="12" t="s">
        <v>38</v>
      </c>
      <c r="B32" s="13" t="s">
        <v>39</v>
      </c>
      <c r="C32" s="36">
        <v>2650000</v>
      </c>
      <c r="D32" s="76">
        <v>1150000</v>
      </c>
      <c r="E32" s="77"/>
      <c r="F32" s="36">
        <v>0</v>
      </c>
      <c r="G32" s="36">
        <v>0</v>
      </c>
      <c r="H32" s="39">
        <v>0</v>
      </c>
      <c r="I32" s="14">
        <v>0</v>
      </c>
      <c r="J32" s="78">
        <v>0</v>
      </c>
      <c r="K32" s="79"/>
      <c r="L32" s="15">
        <v>1150000</v>
      </c>
      <c r="M32" s="11">
        <f t="shared" si="0"/>
        <v>0</v>
      </c>
      <c r="N32" s="11">
        <f t="shared" si="1"/>
        <v>0</v>
      </c>
      <c r="O32" s="27"/>
    </row>
    <row r="33" spans="1:15" ht="22.5">
      <c r="A33" s="12" t="s">
        <v>40</v>
      </c>
      <c r="B33" s="13" t="s">
        <v>41</v>
      </c>
      <c r="C33" s="36">
        <v>42861000</v>
      </c>
      <c r="D33" s="76">
        <v>17144000</v>
      </c>
      <c r="E33" s="77"/>
      <c r="F33" s="36">
        <v>0</v>
      </c>
      <c r="G33" s="36">
        <v>0</v>
      </c>
      <c r="H33" s="39">
        <v>0</v>
      </c>
      <c r="I33" s="14">
        <v>0</v>
      </c>
      <c r="J33" s="78">
        <v>0</v>
      </c>
      <c r="K33" s="79"/>
      <c r="L33" s="15">
        <v>17144000</v>
      </c>
      <c r="M33" s="11">
        <f t="shared" si="0"/>
        <v>0</v>
      </c>
      <c r="N33" s="11">
        <f t="shared" si="1"/>
        <v>0</v>
      </c>
      <c r="O33" s="27"/>
    </row>
    <row r="34" spans="1:15" ht="22.5">
      <c r="A34" s="12" t="s">
        <v>46</v>
      </c>
      <c r="B34" s="13" t="s">
        <v>47</v>
      </c>
      <c r="C34" s="36">
        <v>25126000</v>
      </c>
      <c r="D34" s="76">
        <v>8156000</v>
      </c>
      <c r="E34" s="77"/>
      <c r="F34" s="36">
        <v>123067</v>
      </c>
      <c r="G34" s="36">
        <v>0</v>
      </c>
      <c r="H34" s="39">
        <v>120890.19</v>
      </c>
      <c r="I34" s="14">
        <v>0</v>
      </c>
      <c r="J34" s="78">
        <v>2176.81</v>
      </c>
      <c r="K34" s="79"/>
      <c r="L34" s="15">
        <v>8035109.81</v>
      </c>
      <c r="M34" s="11">
        <f t="shared" si="0"/>
        <v>0.014822240068661108</v>
      </c>
      <c r="N34" s="11">
        <f t="shared" si="1"/>
        <v>0.004811358353896363</v>
      </c>
      <c r="O34" s="27">
        <v>120890</v>
      </c>
    </row>
    <row r="35" spans="1:15" ht="15">
      <c r="A35" s="12" t="s">
        <v>48</v>
      </c>
      <c r="B35" s="13" t="s">
        <v>49</v>
      </c>
      <c r="C35" s="36">
        <v>54218000</v>
      </c>
      <c r="D35" s="76">
        <v>8118000</v>
      </c>
      <c r="E35" s="77"/>
      <c r="F35" s="36">
        <v>0</v>
      </c>
      <c r="G35" s="36">
        <v>0</v>
      </c>
      <c r="H35" s="39">
        <v>0</v>
      </c>
      <c r="I35" s="14">
        <v>0</v>
      </c>
      <c r="J35" s="78">
        <v>0</v>
      </c>
      <c r="K35" s="79"/>
      <c r="L35" s="15">
        <v>8118000</v>
      </c>
      <c r="M35" s="11">
        <f t="shared" si="0"/>
        <v>0</v>
      </c>
      <c r="N35" s="11">
        <f t="shared" si="1"/>
        <v>0</v>
      </c>
      <c r="O35" s="27"/>
    </row>
    <row r="36" spans="1:15" ht="15" hidden="1">
      <c r="A36" s="12" t="s">
        <v>50</v>
      </c>
      <c r="B36" s="13" t="s">
        <v>51</v>
      </c>
      <c r="C36" s="36">
        <v>54218000</v>
      </c>
      <c r="D36" s="76">
        <v>8118000</v>
      </c>
      <c r="E36" s="77"/>
      <c r="F36" s="36">
        <v>0</v>
      </c>
      <c r="G36" s="36">
        <v>0</v>
      </c>
      <c r="H36" s="39">
        <v>0</v>
      </c>
      <c r="I36" s="14">
        <v>0</v>
      </c>
      <c r="J36" s="78">
        <v>0</v>
      </c>
      <c r="K36" s="79"/>
      <c r="L36" s="15">
        <v>8118000</v>
      </c>
      <c r="M36" s="11">
        <f t="shared" si="0"/>
        <v>0</v>
      </c>
      <c r="N36" s="11">
        <f t="shared" si="1"/>
        <v>0</v>
      </c>
      <c r="O36" s="27"/>
    </row>
    <row r="37" spans="1:15" s="23" customFormat="1" ht="23.25" customHeight="1">
      <c r="A37" s="18" t="s">
        <v>61</v>
      </c>
      <c r="B37" s="19" t="s">
        <v>62</v>
      </c>
      <c r="C37" s="38">
        <v>510942000</v>
      </c>
      <c r="D37" s="80">
        <v>243195000</v>
      </c>
      <c r="E37" s="81"/>
      <c r="F37" s="38">
        <v>45768432</v>
      </c>
      <c r="G37" s="38">
        <v>20000</v>
      </c>
      <c r="H37" s="38">
        <v>40962830</v>
      </c>
      <c r="I37" s="20">
        <v>504864.16</v>
      </c>
      <c r="J37" s="82">
        <v>4805602</v>
      </c>
      <c r="K37" s="83"/>
      <c r="L37" s="21">
        <v>202232170</v>
      </c>
      <c r="M37" s="22">
        <f t="shared" si="0"/>
        <v>0.16843615205904727</v>
      </c>
      <c r="N37" s="22">
        <f t="shared" si="1"/>
        <v>0.0801711935992735</v>
      </c>
      <c r="O37" s="28">
        <f>O38+O47+O49</f>
        <v>28510974</v>
      </c>
    </row>
    <row r="38" spans="1:15" ht="15" hidden="1">
      <c r="A38" s="12" t="s">
        <v>28</v>
      </c>
      <c r="B38" s="13" t="s">
        <v>29</v>
      </c>
      <c r="C38" s="36">
        <v>454942000</v>
      </c>
      <c r="D38" s="76">
        <v>217636000</v>
      </c>
      <c r="E38" s="77"/>
      <c r="F38" s="36">
        <v>26600984</v>
      </c>
      <c r="G38" s="36">
        <v>20000</v>
      </c>
      <c r="H38" s="39">
        <v>21795382</v>
      </c>
      <c r="I38" s="14">
        <v>504864.16</v>
      </c>
      <c r="J38" s="78">
        <v>4805602</v>
      </c>
      <c r="K38" s="79"/>
      <c r="L38" s="15">
        <v>195840618</v>
      </c>
      <c r="M38" s="11">
        <f t="shared" si="0"/>
        <v>0.10014603282545168</v>
      </c>
      <c r="N38" s="11">
        <f t="shared" si="1"/>
        <v>0.04790804542117457</v>
      </c>
      <c r="O38" s="27">
        <f>O39+O40+O41+O42+O43+O44+O45+O46</f>
        <v>9343526</v>
      </c>
    </row>
    <row r="39" spans="1:15" ht="15">
      <c r="A39" s="12" t="s">
        <v>30</v>
      </c>
      <c r="B39" s="13" t="s">
        <v>31</v>
      </c>
      <c r="C39" s="36">
        <v>132000000</v>
      </c>
      <c r="D39" s="76">
        <v>36215000</v>
      </c>
      <c r="E39" s="77"/>
      <c r="F39" s="36">
        <v>12507666</v>
      </c>
      <c r="G39" s="36">
        <v>0</v>
      </c>
      <c r="H39" s="39">
        <v>10020545</v>
      </c>
      <c r="I39" s="14">
        <v>615</v>
      </c>
      <c r="J39" s="78">
        <v>2487121</v>
      </c>
      <c r="K39" s="79"/>
      <c r="L39" s="15">
        <v>26194455</v>
      </c>
      <c r="M39" s="11">
        <f t="shared" si="0"/>
        <v>0.2766959823277647</v>
      </c>
      <c r="N39" s="11">
        <f t="shared" si="1"/>
        <v>0.0759132196969697</v>
      </c>
      <c r="O39" s="27">
        <v>1461483</v>
      </c>
    </row>
    <row r="40" spans="1:15" ht="15">
      <c r="A40" s="12" t="s">
        <v>32</v>
      </c>
      <c r="B40" s="13" t="s">
        <v>33</v>
      </c>
      <c r="C40" s="36">
        <v>36000000</v>
      </c>
      <c r="D40" s="76">
        <v>7334000</v>
      </c>
      <c r="E40" s="77"/>
      <c r="F40" s="36">
        <v>3194139</v>
      </c>
      <c r="G40" s="36">
        <v>20000</v>
      </c>
      <c r="H40" s="39">
        <v>875658.19</v>
      </c>
      <c r="I40" s="14">
        <v>125469.16</v>
      </c>
      <c r="J40" s="78">
        <v>2318480.81</v>
      </c>
      <c r="K40" s="79"/>
      <c r="L40" s="15">
        <v>6458341.81</v>
      </c>
      <c r="M40" s="11">
        <f t="shared" si="0"/>
        <v>0.11939708071993455</v>
      </c>
      <c r="N40" s="11">
        <f t="shared" si="1"/>
        <v>0.02432383861111111</v>
      </c>
      <c r="O40" s="27">
        <v>345729</v>
      </c>
    </row>
    <row r="41" spans="1:15" ht="15">
      <c r="A41" s="12" t="s">
        <v>34</v>
      </c>
      <c r="B41" s="13" t="s">
        <v>35</v>
      </c>
      <c r="C41" s="36">
        <v>3160000</v>
      </c>
      <c r="D41" s="76">
        <v>1100000</v>
      </c>
      <c r="E41" s="77"/>
      <c r="F41" s="36">
        <v>611314</v>
      </c>
      <c r="G41" s="36">
        <v>0</v>
      </c>
      <c r="H41" s="39">
        <v>611314</v>
      </c>
      <c r="I41" s="14">
        <v>0</v>
      </c>
      <c r="J41" s="78">
        <v>0</v>
      </c>
      <c r="K41" s="79"/>
      <c r="L41" s="15">
        <v>488686</v>
      </c>
      <c r="M41" s="11">
        <f t="shared" si="0"/>
        <v>0.55574</v>
      </c>
      <c r="N41" s="11">
        <f t="shared" si="1"/>
        <v>0.19345379746835442</v>
      </c>
      <c r="O41" s="27">
        <v>611314</v>
      </c>
    </row>
    <row r="42" spans="1:15" ht="22.5">
      <c r="A42" s="12" t="s">
        <v>36</v>
      </c>
      <c r="B42" s="13" t="s">
        <v>37</v>
      </c>
      <c r="C42" s="36">
        <v>96945000</v>
      </c>
      <c r="D42" s="76">
        <v>69945000</v>
      </c>
      <c r="E42" s="77"/>
      <c r="F42" s="36">
        <v>0</v>
      </c>
      <c r="G42" s="36">
        <v>0</v>
      </c>
      <c r="H42" s="39">
        <v>0</v>
      </c>
      <c r="I42" s="14">
        <v>0</v>
      </c>
      <c r="J42" s="78">
        <v>0</v>
      </c>
      <c r="K42" s="79"/>
      <c r="L42" s="15">
        <v>69945000</v>
      </c>
      <c r="M42" s="11">
        <f t="shared" si="0"/>
        <v>0</v>
      </c>
      <c r="N42" s="11">
        <f t="shared" si="1"/>
        <v>0</v>
      </c>
      <c r="O42" s="27"/>
    </row>
    <row r="43" spans="1:15" ht="15">
      <c r="A43" s="12" t="s">
        <v>38</v>
      </c>
      <c r="B43" s="13" t="s">
        <v>39</v>
      </c>
      <c r="C43" s="36">
        <v>30025000</v>
      </c>
      <c r="D43" s="76">
        <v>10825000</v>
      </c>
      <c r="E43" s="77"/>
      <c r="F43" s="36">
        <v>6925000</v>
      </c>
      <c r="G43" s="36">
        <v>0</v>
      </c>
      <c r="H43" s="39">
        <v>6925000</v>
      </c>
      <c r="I43" s="14">
        <v>0</v>
      </c>
      <c r="J43" s="78">
        <v>0</v>
      </c>
      <c r="K43" s="79"/>
      <c r="L43" s="15">
        <v>3900000</v>
      </c>
      <c r="M43" s="11">
        <f t="shared" si="0"/>
        <v>0.6397228637413395</v>
      </c>
      <c r="N43" s="11">
        <f t="shared" si="1"/>
        <v>0.23064113238967526</v>
      </c>
      <c r="O43" s="27">
        <v>6925000</v>
      </c>
    </row>
    <row r="44" spans="1:15" ht="22.5">
      <c r="A44" s="12" t="s">
        <v>40</v>
      </c>
      <c r="B44" s="13" t="s">
        <v>41</v>
      </c>
      <c r="C44" s="36">
        <v>63355000</v>
      </c>
      <c r="D44" s="76">
        <v>54760000</v>
      </c>
      <c r="E44" s="77"/>
      <c r="F44" s="36">
        <v>3362865</v>
      </c>
      <c r="G44" s="36">
        <v>0</v>
      </c>
      <c r="H44" s="39">
        <v>3362864.81</v>
      </c>
      <c r="I44" s="14">
        <v>378780</v>
      </c>
      <c r="J44" s="78">
        <v>0.19</v>
      </c>
      <c r="K44" s="79"/>
      <c r="L44" s="15">
        <v>51397135.19</v>
      </c>
      <c r="M44" s="11">
        <f t="shared" si="0"/>
        <v>0.061410971694667645</v>
      </c>
      <c r="N44" s="11">
        <f t="shared" si="1"/>
        <v>0.05307970657406677</v>
      </c>
      <c r="O44" s="27"/>
    </row>
    <row r="45" spans="1:15" ht="33.75">
      <c r="A45" s="12" t="s">
        <v>42</v>
      </c>
      <c r="B45" s="13" t="s">
        <v>43</v>
      </c>
      <c r="C45" s="36">
        <v>85457000</v>
      </c>
      <c r="D45" s="76">
        <v>35457000</v>
      </c>
      <c r="E45" s="77"/>
      <c r="F45" s="36">
        <v>0</v>
      </c>
      <c r="G45" s="36">
        <v>0</v>
      </c>
      <c r="H45" s="39">
        <v>0</v>
      </c>
      <c r="I45" s="14">
        <v>0</v>
      </c>
      <c r="J45" s="78">
        <v>0</v>
      </c>
      <c r="K45" s="79"/>
      <c r="L45" s="15">
        <v>35457000</v>
      </c>
      <c r="M45" s="11">
        <f t="shared" si="0"/>
        <v>0</v>
      </c>
      <c r="N45" s="11">
        <f t="shared" si="1"/>
        <v>0</v>
      </c>
      <c r="O45" s="27"/>
    </row>
    <row r="46" spans="1:15" ht="15">
      <c r="A46" s="12" t="s">
        <v>44</v>
      </c>
      <c r="B46" s="13" t="s">
        <v>45</v>
      </c>
      <c r="C46" s="36">
        <v>8000000</v>
      </c>
      <c r="D46" s="76">
        <v>2000000</v>
      </c>
      <c r="E46" s="77"/>
      <c r="F46" s="36">
        <v>0</v>
      </c>
      <c r="G46" s="36">
        <v>0</v>
      </c>
      <c r="H46" s="39">
        <v>0</v>
      </c>
      <c r="I46" s="14">
        <v>0</v>
      </c>
      <c r="J46" s="78">
        <v>0</v>
      </c>
      <c r="K46" s="79"/>
      <c r="L46" s="15">
        <v>2000000</v>
      </c>
      <c r="M46" s="11">
        <f t="shared" si="0"/>
        <v>0</v>
      </c>
      <c r="N46" s="11">
        <f t="shared" si="1"/>
        <v>0</v>
      </c>
      <c r="O46" s="27"/>
    </row>
    <row r="47" spans="1:15" ht="15">
      <c r="A47" s="12" t="s">
        <v>48</v>
      </c>
      <c r="B47" s="13" t="s">
        <v>49</v>
      </c>
      <c r="C47" s="36">
        <v>15000000</v>
      </c>
      <c r="D47" s="76">
        <v>3559000</v>
      </c>
      <c r="E47" s="77"/>
      <c r="F47" s="36">
        <v>0</v>
      </c>
      <c r="G47" s="36">
        <v>0</v>
      </c>
      <c r="H47" s="39">
        <v>0</v>
      </c>
      <c r="I47" s="14">
        <v>0</v>
      </c>
      <c r="J47" s="78">
        <v>0</v>
      </c>
      <c r="K47" s="79"/>
      <c r="L47" s="15">
        <v>3559000</v>
      </c>
      <c r="M47" s="11">
        <f t="shared" si="0"/>
        <v>0</v>
      </c>
      <c r="N47" s="11">
        <f t="shared" si="1"/>
        <v>0</v>
      </c>
      <c r="O47" s="27"/>
    </row>
    <row r="48" spans="1:15" ht="15" hidden="1">
      <c r="A48" s="12" t="s">
        <v>50</v>
      </c>
      <c r="B48" s="13" t="s">
        <v>51</v>
      </c>
      <c r="C48" s="36">
        <v>15000000</v>
      </c>
      <c r="D48" s="76">
        <v>3559000</v>
      </c>
      <c r="E48" s="77"/>
      <c r="F48" s="36">
        <v>0</v>
      </c>
      <c r="G48" s="36">
        <v>0</v>
      </c>
      <c r="H48" s="39">
        <v>0</v>
      </c>
      <c r="I48" s="14">
        <v>0</v>
      </c>
      <c r="J48" s="78">
        <v>0</v>
      </c>
      <c r="K48" s="79"/>
      <c r="L48" s="15">
        <v>3559000</v>
      </c>
      <c r="M48" s="11">
        <f t="shared" si="0"/>
        <v>0</v>
      </c>
      <c r="N48" s="11">
        <f t="shared" si="1"/>
        <v>0</v>
      </c>
      <c r="O48" s="27"/>
    </row>
    <row r="49" spans="1:15" ht="15" hidden="1">
      <c r="A49" s="12" t="s">
        <v>52</v>
      </c>
      <c r="B49" s="13" t="s">
        <v>53</v>
      </c>
      <c r="C49" s="36">
        <v>41000000</v>
      </c>
      <c r="D49" s="76">
        <v>22000000</v>
      </c>
      <c r="E49" s="77"/>
      <c r="F49" s="36">
        <v>19167448</v>
      </c>
      <c r="G49" s="36">
        <v>0</v>
      </c>
      <c r="H49" s="39">
        <v>19167448</v>
      </c>
      <c r="I49" s="14">
        <v>0</v>
      </c>
      <c r="J49" s="78">
        <v>0</v>
      </c>
      <c r="K49" s="79"/>
      <c r="L49" s="15">
        <v>2832552</v>
      </c>
      <c r="M49" s="11">
        <f t="shared" si="0"/>
        <v>0.8712476363636363</v>
      </c>
      <c r="N49" s="11">
        <f t="shared" si="1"/>
        <v>0.4674987317073171</v>
      </c>
      <c r="O49" s="27">
        <v>19167448</v>
      </c>
    </row>
    <row r="50" spans="1:15" ht="15">
      <c r="A50" s="12" t="s">
        <v>55</v>
      </c>
      <c r="B50" s="13" t="s">
        <v>56</v>
      </c>
      <c r="C50" s="36">
        <v>41000000</v>
      </c>
      <c r="D50" s="76">
        <v>22000000</v>
      </c>
      <c r="E50" s="77"/>
      <c r="F50" s="36">
        <v>19167448</v>
      </c>
      <c r="G50" s="36">
        <v>0</v>
      </c>
      <c r="H50" s="39">
        <v>19167448</v>
      </c>
      <c r="I50" s="14">
        <v>0</v>
      </c>
      <c r="J50" s="78">
        <v>0</v>
      </c>
      <c r="K50" s="79"/>
      <c r="L50" s="15">
        <v>2832552</v>
      </c>
      <c r="M50" s="11">
        <f t="shared" si="0"/>
        <v>0.8712476363636363</v>
      </c>
      <c r="N50" s="11">
        <f t="shared" si="1"/>
        <v>0.4674987317073171</v>
      </c>
      <c r="O50" s="27">
        <v>19167448</v>
      </c>
    </row>
    <row r="51" spans="1:15" s="23" customFormat="1" ht="31.5">
      <c r="A51" s="18" t="s">
        <v>54</v>
      </c>
      <c r="B51" s="19" t="s">
        <v>59</v>
      </c>
      <c r="C51" s="38">
        <v>49710000</v>
      </c>
      <c r="D51" s="80">
        <v>11400000</v>
      </c>
      <c r="E51" s="81"/>
      <c r="F51" s="38">
        <v>3000000</v>
      </c>
      <c r="G51" s="38">
        <v>0</v>
      </c>
      <c r="H51" s="38">
        <v>3000000</v>
      </c>
      <c r="I51" s="20">
        <v>0</v>
      </c>
      <c r="J51" s="82">
        <v>0</v>
      </c>
      <c r="K51" s="83"/>
      <c r="L51" s="21">
        <v>8400000</v>
      </c>
      <c r="M51" s="22">
        <f t="shared" si="0"/>
        <v>0.2631578947368421</v>
      </c>
      <c r="N51" s="22">
        <f t="shared" si="1"/>
        <v>0.060350030175015085</v>
      </c>
      <c r="O51" s="28">
        <f>O52</f>
        <v>3000000</v>
      </c>
    </row>
    <row r="52" spans="1:15" ht="15" hidden="1">
      <c r="A52" s="12" t="s">
        <v>28</v>
      </c>
      <c r="B52" s="13" t="s">
        <v>29</v>
      </c>
      <c r="C52" s="36">
        <v>49710000</v>
      </c>
      <c r="D52" s="76">
        <v>11400000</v>
      </c>
      <c r="E52" s="77"/>
      <c r="F52" s="36">
        <v>3000000</v>
      </c>
      <c r="G52" s="36">
        <v>0</v>
      </c>
      <c r="H52" s="39">
        <v>3000000</v>
      </c>
      <c r="I52" s="14">
        <v>0</v>
      </c>
      <c r="J52" s="78">
        <v>0</v>
      </c>
      <c r="K52" s="79"/>
      <c r="L52" s="15">
        <v>8400000</v>
      </c>
      <c r="M52" s="11">
        <f t="shared" si="0"/>
        <v>0.2631578947368421</v>
      </c>
      <c r="N52" s="11">
        <f t="shared" si="1"/>
        <v>0.060350030175015085</v>
      </c>
      <c r="O52" s="27">
        <f>O53+O54</f>
        <v>3000000</v>
      </c>
    </row>
    <row r="53" spans="1:15" ht="18.75" customHeight="1">
      <c r="A53" s="12" t="s">
        <v>32</v>
      </c>
      <c r="B53" s="13" t="s">
        <v>33</v>
      </c>
      <c r="C53" s="36">
        <v>49000000</v>
      </c>
      <c r="D53" s="76">
        <v>11400000</v>
      </c>
      <c r="E53" s="77"/>
      <c r="F53" s="36">
        <v>3000000</v>
      </c>
      <c r="G53" s="36">
        <v>0</v>
      </c>
      <c r="H53" s="39">
        <v>3000000</v>
      </c>
      <c r="I53" s="14">
        <v>0</v>
      </c>
      <c r="J53" s="78">
        <v>0</v>
      </c>
      <c r="K53" s="79"/>
      <c r="L53" s="15">
        <v>8400000</v>
      </c>
      <c r="M53" s="11">
        <f t="shared" si="0"/>
        <v>0.2631578947368421</v>
      </c>
      <c r="N53" s="11">
        <f t="shared" si="1"/>
        <v>0.061224489795918366</v>
      </c>
      <c r="O53" s="27">
        <v>3000000</v>
      </c>
    </row>
    <row r="54" spans="1:15" ht="15">
      <c r="A54" s="12" t="s">
        <v>38</v>
      </c>
      <c r="B54" s="13" t="s">
        <v>39</v>
      </c>
      <c r="C54" s="36">
        <v>710000</v>
      </c>
      <c r="D54" s="76">
        <v>0</v>
      </c>
      <c r="E54" s="77"/>
      <c r="F54" s="36">
        <v>0</v>
      </c>
      <c r="G54" s="36">
        <v>0</v>
      </c>
      <c r="H54" s="39">
        <v>0</v>
      </c>
      <c r="I54" s="14">
        <v>0</v>
      </c>
      <c r="J54" s="78">
        <v>0</v>
      </c>
      <c r="K54" s="79"/>
      <c r="L54" s="15">
        <v>0</v>
      </c>
      <c r="M54" s="11"/>
      <c r="N54" s="11">
        <f t="shared" si="1"/>
        <v>0</v>
      </c>
      <c r="O54" s="27"/>
    </row>
    <row r="55" spans="1:15" s="23" customFormat="1" ht="31.5">
      <c r="A55" s="18" t="s">
        <v>57</v>
      </c>
      <c r="B55" s="19" t="s">
        <v>58</v>
      </c>
      <c r="C55" s="38">
        <v>113259000</v>
      </c>
      <c r="D55" s="80">
        <v>53750000</v>
      </c>
      <c r="E55" s="81"/>
      <c r="F55" s="38">
        <v>3119706</v>
      </c>
      <c r="G55" s="38">
        <v>0</v>
      </c>
      <c r="H55" s="38">
        <v>2826802.64</v>
      </c>
      <c r="I55" s="20">
        <v>29834.5</v>
      </c>
      <c r="J55" s="82">
        <v>292903.36</v>
      </c>
      <c r="K55" s="83"/>
      <c r="L55" s="21">
        <v>50923197.36</v>
      </c>
      <c r="M55" s="22">
        <f aca="true" t="shared" si="2" ref="M55:M62">H55/D55</f>
        <v>0.05259167702325582</v>
      </c>
      <c r="N55" s="22">
        <f t="shared" si="1"/>
        <v>0.024958746236502176</v>
      </c>
      <c r="O55" s="28">
        <v>0</v>
      </c>
    </row>
    <row r="56" spans="1:15" ht="15" hidden="1">
      <c r="A56" s="12" t="s">
        <v>28</v>
      </c>
      <c r="B56" s="13" t="s">
        <v>29</v>
      </c>
      <c r="C56" s="36">
        <v>108259000</v>
      </c>
      <c r="D56" s="76">
        <v>50637000</v>
      </c>
      <c r="E56" s="77"/>
      <c r="F56" s="36">
        <v>3119706</v>
      </c>
      <c r="G56" s="36">
        <v>0</v>
      </c>
      <c r="H56" s="39">
        <v>2826802.64</v>
      </c>
      <c r="I56" s="14">
        <v>29834.5</v>
      </c>
      <c r="J56" s="78">
        <v>292903.36</v>
      </c>
      <c r="K56" s="79"/>
      <c r="L56" s="15">
        <v>47810197.36</v>
      </c>
      <c r="M56" s="11">
        <f t="shared" si="2"/>
        <v>0.05582484428382408</v>
      </c>
      <c r="N56" s="11">
        <f t="shared" si="1"/>
        <v>0.026111479322735293</v>
      </c>
      <c r="O56" s="27">
        <v>0</v>
      </c>
    </row>
    <row r="57" spans="1:15" ht="15">
      <c r="A57" s="12" t="s">
        <v>30</v>
      </c>
      <c r="B57" s="13" t="s">
        <v>31</v>
      </c>
      <c r="C57" s="36">
        <v>52144000</v>
      </c>
      <c r="D57" s="76">
        <v>11751000</v>
      </c>
      <c r="E57" s="77"/>
      <c r="F57" s="36">
        <v>2817426</v>
      </c>
      <c r="G57" s="36">
        <v>0</v>
      </c>
      <c r="H57" s="39">
        <v>2671516</v>
      </c>
      <c r="I57" s="14">
        <v>1789</v>
      </c>
      <c r="J57" s="78">
        <v>145910</v>
      </c>
      <c r="K57" s="79"/>
      <c r="L57" s="15">
        <v>9079484</v>
      </c>
      <c r="M57" s="11">
        <f t="shared" si="2"/>
        <v>0.22734371542847417</v>
      </c>
      <c r="N57" s="11">
        <f t="shared" si="1"/>
        <v>0.05123343050015342</v>
      </c>
      <c r="O57" s="27">
        <v>0</v>
      </c>
    </row>
    <row r="58" spans="1:15" ht="15">
      <c r="A58" s="12" t="s">
        <v>32</v>
      </c>
      <c r="B58" s="13" t="s">
        <v>33</v>
      </c>
      <c r="C58" s="36">
        <v>7500000</v>
      </c>
      <c r="D58" s="76">
        <v>2051000</v>
      </c>
      <c r="E58" s="77"/>
      <c r="F58" s="36">
        <v>302280</v>
      </c>
      <c r="G58" s="36">
        <v>0</v>
      </c>
      <c r="H58" s="39">
        <v>155286.64</v>
      </c>
      <c r="I58" s="14">
        <v>28045.5</v>
      </c>
      <c r="J58" s="78">
        <v>146993.36</v>
      </c>
      <c r="K58" s="79"/>
      <c r="L58" s="15">
        <v>1895713.36</v>
      </c>
      <c r="M58" s="11">
        <f t="shared" si="2"/>
        <v>0.07571264748902976</v>
      </c>
      <c r="N58" s="11">
        <f t="shared" si="1"/>
        <v>0.020704885333333336</v>
      </c>
      <c r="O58" s="27">
        <v>0</v>
      </c>
    </row>
    <row r="59" spans="1:15" ht="15">
      <c r="A59" s="12" t="s">
        <v>38</v>
      </c>
      <c r="B59" s="13" t="s">
        <v>39</v>
      </c>
      <c r="C59" s="36">
        <v>46615000</v>
      </c>
      <c r="D59" s="76">
        <v>35935000</v>
      </c>
      <c r="E59" s="77"/>
      <c r="F59" s="36">
        <v>0</v>
      </c>
      <c r="G59" s="36">
        <v>0</v>
      </c>
      <c r="H59" s="39">
        <v>0</v>
      </c>
      <c r="I59" s="14">
        <v>0</v>
      </c>
      <c r="J59" s="78">
        <v>0</v>
      </c>
      <c r="K59" s="79"/>
      <c r="L59" s="15">
        <v>35935000</v>
      </c>
      <c r="M59" s="11">
        <f t="shared" si="2"/>
        <v>0</v>
      </c>
      <c r="N59" s="11">
        <f t="shared" si="1"/>
        <v>0</v>
      </c>
      <c r="O59" s="27">
        <v>0</v>
      </c>
    </row>
    <row r="60" spans="1:15" ht="15">
      <c r="A60" s="12" t="s">
        <v>44</v>
      </c>
      <c r="B60" s="13" t="s">
        <v>45</v>
      </c>
      <c r="C60" s="36">
        <v>2000000</v>
      </c>
      <c r="D60" s="76">
        <v>900000</v>
      </c>
      <c r="E60" s="77"/>
      <c r="F60" s="36">
        <v>0</v>
      </c>
      <c r="G60" s="36">
        <v>0</v>
      </c>
      <c r="H60" s="39">
        <v>0</v>
      </c>
      <c r="I60" s="14">
        <v>0</v>
      </c>
      <c r="J60" s="78">
        <v>0</v>
      </c>
      <c r="K60" s="79"/>
      <c r="L60" s="15">
        <v>900000</v>
      </c>
      <c r="M60" s="11">
        <f t="shared" si="2"/>
        <v>0</v>
      </c>
      <c r="N60" s="11">
        <f t="shared" si="1"/>
        <v>0</v>
      </c>
      <c r="O60" s="27">
        <v>0</v>
      </c>
    </row>
    <row r="61" spans="1:15" ht="15">
      <c r="A61" s="12" t="s">
        <v>48</v>
      </c>
      <c r="B61" s="13" t="s">
        <v>49</v>
      </c>
      <c r="C61" s="36">
        <v>5000000</v>
      </c>
      <c r="D61" s="76">
        <v>3113000</v>
      </c>
      <c r="E61" s="77"/>
      <c r="F61" s="36">
        <v>0</v>
      </c>
      <c r="G61" s="36">
        <v>0</v>
      </c>
      <c r="H61" s="39">
        <v>0</v>
      </c>
      <c r="I61" s="14">
        <v>0</v>
      </c>
      <c r="J61" s="78">
        <v>0</v>
      </c>
      <c r="K61" s="79"/>
      <c r="L61" s="15">
        <v>3113000</v>
      </c>
      <c r="M61" s="11">
        <f t="shared" si="2"/>
        <v>0</v>
      </c>
      <c r="N61" s="11">
        <f t="shared" si="1"/>
        <v>0</v>
      </c>
      <c r="O61" s="27">
        <v>0</v>
      </c>
    </row>
    <row r="62" spans="1:15" ht="15" hidden="1">
      <c r="A62" s="12" t="s">
        <v>50</v>
      </c>
      <c r="B62" s="13" t="s">
        <v>51</v>
      </c>
      <c r="C62" s="36">
        <v>5000000</v>
      </c>
      <c r="D62" s="76">
        <v>3113000</v>
      </c>
      <c r="E62" s="77"/>
      <c r="F62" s="36">
        <v>0</v>
      </c>
      <c r="G62" s="36">
        <v>0</v>
      </c>
      <c r="H62" s="39">
        <v>0</v>
      </c>
      <c r="I62" s="14">
        <v>0</v>
      </c>
      <c r="J62" s="78">
        <v>0</v>
      </c>
      <c r="K62" s="79"/>
      <c r="L62" s="15">
        <v>3113000</v>
      </c>
      <c r="M62" s="11">
        <f t="shared" si="2"/>
        <v>0</v>
      </c>
      <c r="N62" s="11">
        <f t="shared" si="1"/>
        <v>0</v>
      </c>
      <c r="O62" s="27">
        <v>0</v>
      </c>
    </row>
  </sheetData>
  <sheetProtection/>
  <mergeCells count="134">
    <mergeCell ref="M9:M11"/>
    <mergeCell ref="O9:O11"/>
    <mergeCell ref="N9:N11"/>
    <mergeCell ref="A7:J7"/>
    <mergeCell ref="A8:J8"/>
    <mergeCell ref="A9:A11"/>
    <mergeCell ref="B9:B11"/>
    <mergeCell ref="F9:G10"/>
    <mergeCell ref="J9:K9"/>
    <mergeCell ref="J10:K10"/>
    <mergeCell ref="A1:D1"/>
    <mergeCell ref="E1:I1"/>
    <mergeCell ref="E2:I2"/>
    <mergeCell ref="E3:I3"/>
    <mergeCell ref="D12:E12"/>
    <mergeCell ref="J12:K12"/>
    <mergeCell ref="H9:I11"/>
    <mergeCell ref="A4:O4"/>
    <mergeCell ref="A5:J5"/>
    <mergeCell ref="A6:J6"/>
    <mergeCell ref="D20:E20"/>
    <mergeCell ref="J20:K20"/>
    <mergeCell ref="D21:E21"/>
    <mergeCell ref="J21:K21"/>
    <mergeCell ref="D22:E22"/>
    <mergeCell ref="J22:K22"/>
    <mergeCell ref="D17:E17"/>
    <mergeCell ref="J17:K17"/>
    <mergeCell ref="D18:E18"/>
    <mergeCell ref="J18:K18"/>
    <mergeCell ref="D19:E19"/>
    <mergeCell ref="J19:K19"/>
    <mergeCell ref="D14:E14"/>
    <mergeCell ref="J14:K14"/>
    <mergeCell ref="D15:E15"/>
    <mergeCell ref="J15:K15"/>
    <mergeCell ref="D16:E16"/>
    <mergeCell ref="J16:K16"/>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47:E47"/>
    <mergeCell ref="J47:K47"/>
    <mergeCell ref="D48:E48"/>
    <mergeCell ref="J48:K48"/>
    <mergeCell ref="D49:E49"/>
    <mergeCell ref="J49:K49"/>
    <mergeCell ref="D44:E44"/>
    <mergeCell ref="J44:K44"/>
    <mergeCell ref="D45:E45"/>
    <mergeCell ref="J45:K45"/>
    <mergeCell ref="D46:E46"/>
    <mergeCell ref="J46:K46"/>
    <mergeCell ref="D41:E41"/>
    <mergeCell ref="J41:K41"/>
    <mergeCell ref="D42:E42"/>
    <mergeCell ref="J42:K42"/>
    <mergeCell ref="D43:E43"/>
    <mergeCell ref="J43:K43"/>
    <mergeCell ref="D56:E56"/>
    <mergeCell ref="J56:K56"/>
    <mergeCell ref="D57:E57"/>
    <mergeCell ref="J57:K57"/>
    <mergeCell ref="D58:E58"/>
    <mergeCell ref="J58:K58"/>
    <mergeCell ref="D53:E53"/>
    <mergeCell ref="J53:K53"/>
    <mergeCell ref="D54:E54"/>
    <mergeCell ref="J54:K54"/>
    <mergeCell ref="D55:E55"/>
    <mergeCell ref="J55:K55"/>
    <mergeCell ref="D50:E50"/>
    <mergeCell ref="J50:K50"/>
    <mergeCell ref="D51:E51"/>
    <mergeCell ref="J51:K51"/>
    <mergeCell ref="D52:E52"/>
    <mergeCell ref="J52:K52"/>
    <mergeCell ref="D62:E62"/>
    <mergeCell ref="J62:K62"/>
    <mergeCell ref="D59:E59"/>
    <mergeCell ref="J59:K59"/>
    <mergeCell ref="D60:E60"/>
    <mergeCell ref="J60:K60"/>
    <mergeCell ref="D61:E61"/>
    <mergeCell ref="J61:K61"/>
    <mergeCell ref="P16:U16"/>
    <mergeCell ref="P17:U17"/>
    <mergeCell ref="P18:U18"/>
    <mergeCell ref="P19:U19"/>
    <mergeCell ref="P20:U20"/>
    <mergeCell ref="P21:U21"/>
    <mergeCell ref="P23:U23"/>
    <mergeCell ref="P24:U24"/>
    <mergeCell ref="P25:U25"/>
    <mergeCell ref="P28:U28"/>
    <mergeCell ref="P22:U22"/>
    <mergeCell ref="P9:U11"/>
    <mergeCell ref="P12:U12"/>
    <mergeCell ref="B13:U13"/>
    <mergeCell ref="P14:U14"/>
    <mergeCell ref="D9:E11"/>
  </mergeCells>
  <printOptions/>
  <pageMargins left="0.17" right="0.17" top="0.17" bottom="0.17" header="0.3" footer="0.3"/>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2016-02-01T13:38:26Z</dcterms:created>
  <dcterms:modified xsi:type="dcterms:W3CDTF">2016-02-15T14:26:25Z</dcterms:modified>
  <cp:category/>
  <cp:version/>
  <cp:contentType/>
  <cp:contentStatus/>
</cp:coreProperties>
</file>